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isa\Desktop\"/>
    </mc:Choice>
  </mc:AlternateContent>
  <xr:revisionPtr revIDLastSave="0" documentId="8_{32A9C8B3-E667-4B4B-A92B-645B0EC6B803}" xr6:coauthVersionLast="47" xr6:coauthVersionMax="47" xr10:uidLastSave="{00000000-0000-0000-0000-000000000000}"/>
  <bookViews>
    <workbookView xWindow="-120" yWindow="-120" windowWidth="20730" windowHeight="11160" tabRatio="838" firstSheet="4" activeTab="4" xr2:uid="{00000000-000D-0000-FFFF-FFFF00000000}"/>
  </bookViews>
  <sheets>
    <sheet name="第１段階　" sheetId="1" r:id="rId1"/>
    <sheet name="第２段階　 " sheetId="4" r:id="rId2"/>
    <sheet name="第３段階①" sheetId="18" r:id="rId3"/>
    <sheet name="第３段階②" sheetId="5" r:id="rId4"/>
    <sheet name="第４段階　１割   " sheetId="6" r:id="rId5"/>
    <sheet name="第４段階　2割   " sheetId="12" r:id="rId6"/>
    <sheet name="第４段階　３割   " sheetId="17" r:id="rId7"/>
    <sheet name="料金早見表　４段階" sheetId="8" r:id="rId8"/>
    <sheet name="料金早見表　３段階② " sheetId="19" r:id="rId9"/>
    <sheet name="料金早見表　３段階①" sheetId="13" r:id="rId10"/>
    <sheet name="料金早見表　２段階" sheetId="14" r:id="rId11"/>
    <sheet name="料金早見表　１段階 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2" i="17" l="1"/>
  <c r="H152" i="17"/>
  <c r="G152" i="17"/>
  <c r="F152" i="17"/>
  <c r="E152" i="17"/>
  <c r="D152" i="17"/>
  <c r="I130" i="17"/>
  <c r="H130" i="17"/>
  <c r="G130" i="17"/>
  <c r="F130" i="17"/>
  <c r="E130" i="17"/>
  <c r="D130" i="17"/>
  <c r="I109" i="17"/>
  <c r="H109" i="17"/>
  <c r="G109" i="17"/>
  <c r="F109" i="17"/>
  <c r="E109" i="17"/>
  <c r="D109" i="17"/>
  <c r="I87" i="17"/>
  <c r="H87" i="17"/>
  <c r="G87" i="17"/>
  <c r="F87" i="17"/>
  <c r="E87" i="17"/>
  <c r="D87" i="17"/>
  <c r="I66" i="17"/>
  <c r="H66" i="17"/>
  <c r="G66" i="17"/>
  <c r="F66" i="17"/>
  <c r="E66" i="17"/>
  <c r="D66" i="17"/>
  <c r="I42" i="17"/>
  <c r="H42" i="17"/>
  <c r="G42" i="17"/>
  <c r="F42" i="17"/>
  <c r="E42" i="17"/>
  <c r="D42" i="17"/>
  <c r="I21" i="17"/>
  <c r="H21" i="17"/>
  <c r="G21" i="17"/>
  <c r="F21" i="17"/>
  <c r="E21" i="17"/>
  <c r="D21" i="17"/>
  <c r="I152" i="12"/>
  <c r="H152" i="12"/>
  <c r="G152" i="12"/>
  <c r="F152" i="12"/>
  <c r="E152" i="12"/>
  <c r="D152" i="12"/>
  <c r="I130" i="12"/>
  <c r="H130" i="12"/>
  <c r="G130" i="12"/>
  <c r="F130" i="12"/>
  <c r="E130" i="12"/>
  <c r="D130" i="12"/>
  <c r="I109" i="12"/>
  <c r="H109" i="12"/>
  <c r="G109" i="12"/>
  <c r="F109" i="12"/>
  <c r="E109" i="12"/>
  <c r="D109" i="12"/>
  <c r="I87" i="12"/>
  <c r="H87" i="12"/>
  <c r="G87" i="12"/>
  <c r="F87" i="12"/>
  <c r="E87" i="12"/>
  <c r="D87" i="12"/>
  <c r="I66" i="12"/>
  <c r="H66" i="12"/>
  <c r="G66" i="12"/>
  <c r="F66" i="12"/>
  <c r="E66" i="12"/>
  <c r="D66" i="12"/>
  <c r="G43" i="12"/>
  <c r="H43" i="12"/>
  <c r="F43" i="12"/>
  <c r="G42" i="12"/>
  <c r="F42" i="12"/>
  <c r="E42" i="12"/>
  <c r="D42" i="12"/>
  <c r="I21" i="12"/>
  <c r="H21" i="12"/>
  <c r="G21" i="12"/>
  <c r="F21" i="12"/>
  <c r="E21" i="12"/>
  <c r="D21" i="12"/>
  <c r="I152" i="6"/>
  <c r="H152" i="6"/>
  <c r="G152" i="6"/>
  <c r="F152" i="6"/>
  <c r="E152" i="6"/>
  <c r="D152" i="6"/>
  <c r="I130" i="6"/>
  <c r="H130" i="6"/>
  <c r="G130" i="6"/>
  <c r="F130" i="6"/>
  <c r="E130" i="6"/>
  <c r="D130" i="6"/>
  <c r="I109" i="6"/>
  <c r="H109" i="6"/>
  <c r="G109" i="6"/>
  <c r="F109" i="6"/>
  <c r="E109" i="6"/>
  <c r="D109" i="6"/>
  <c r="I87" i="6"/>
  <c r="H87" i="6"/>
  <c r="G87" i="6"/>
  <c r="F87" i="6"/>
  <c r="E87" i="6"/>
  <c r="D87" i="6"/>
  <c r="I66" i="6"/>
  <c r="H66" i="6"/>
  <c r="G66" i="6"/>
  <c r="F66" i="6"/>
  <c r="E66" i="6"/>
  <c r="D66" i="6"/>
  <c r="D42" i="6"/>
  <c r="I21" i="6"/>
  <c r="H21" i="6"/>
  <c r="G21" i="6"/>
  <c r="F21" i="6"/>
  <c r="E21" i="6"/>
  <c r="D21" i="6"/>
  <c r="C24" i="6"/>
  <c r="C123" i="6"/>
  <c r="D149" i="1"/>
  <c r="I148" i="1"/>
  <c r="H148" i="1"/>
  <c r="H149" i="1" s="1"/>
  <c r="G148" i="1"/>
  <c r="F148" i="1"/>
  <c r="E148" i="1"/>
  <c r="D148" i="1"/>
  <c r="C148" i="1"/>
  <c r="I147" i="1"/>
  <c r="H147" i="1"/>
  <c r="G147" i="1"/>
  <c r="F147" i="1"/>
  <c r="E147" i="1"/>
  <c r="D147" i="1"/>
  <c r="C147" i="1"/>
  <c r="I146" i="1"/>
  <c r="I149" i="1" s="1"/>
  <c r="H146" i="1"/>
  <c r="G146" i="1"/>
  <c r="G149" i="1" s="1"/>
  <c r="F146" i="1"/>
  <c r="F149" i="1" s="1"/>
  <c r="E146" i="1"/>
  <c r="E149" i="1" s="1"/>
  <c r="D146" i="1"/>
  <c r="C146" i="1"/>
  <c r="C149" i="1" s="1"/>
  <c r="D150" i="4"/>
  <c r="D149" i="4"/>
  <c r="C149" i="4"/>
  <c r="C150" i="4" s="1"/>
  <c r="I148" i="4"/>
  <c r="H148" i="4"/>
  <c r="G148" i="4"/>
  <c r="F148" i="4"/>
  <c r="E148" i="4"/>
  <c r="D148" i="4"/>
  <c r="C148" i="4"/>
  <c r="I147" i="4"/>
  <c r="H147" i="4"/>
  <c r="G147" i="4"/>
  <c r="F147" i="4"/>
  <c r="E147" i="4"/>
  <c r="D147" i="4"/>
  <c r="C147" i="4"/>
  <c r="I146" i="4"/>
  <c r="I149" i="4" s="1"/>
  <c r="I150" i="4" s="1"/>
  <c r="H146" i="4"/>
  <c r="H149" i="4" s="1"/>
  <c r="H150" i="4" s="1"/>
  <c r="G146" i="4"/>
  <c r="G149" i="4" s="1"/>
  <c r="G150" i="4" s="1"/>
  <c r="F146" i="4"/>
  <c r="F149" i="4" s="1"/>
  <c r="F150" i="4" s="1"/>
  <c r="E146" i="4"/>
  <c r="E149" i="4" s="1"/>
  <c r="E150" i="4" s="1"/>
  <c r="D146" i="4"/>
  <c r="C146" i="4"/>
  <c r="I148" i="18"/>
  <c r="H148" i="18"/>
  <c r="G148" i="18"/>
  <c r="F148" i="18"/>
  <c r="E148" i="18"/>
  <c r="D148" i="18"/>
  <c r="C148" i="18"/>
  <c r="I147" i="18"/>
  <c r="H147" i="18"/>
  <c r="H149" i="18" s="1"/>
  <c r="G147" i="18"/>
  <c r="F147" i="18"/>
  <c r="E147" i="18"/>
  <c r="D147" i="18"/>
  <c r="C147" i="18"/>
  <c r="I146" i="18"/>
  <c r="I149" i="18" s="1"/>
  <c r="H146" i="18"/>
  <c r="G146" i="18"/>
  <c r="G149" i="18" s="1"/>
  <c r="F146" i="18"/>
  <c r="F149" i="18" s="1"/>
  <c r="E146" i="18"/>
  <c r="E149" i="18" s="1"/>
  <c r="D146" i="18"/>
  <c r="D149" i="18" s="1"/>
  <c r="C146" i="18"/>
  <c r="C149" i="18" s="1"/>
  <c r="C149" i="5"/>
  <c r="F150" i="5"/>
  <c r="E150" i="5"/>
  <c r="D150" i="5"/>
  <c r="I149" i="5"/>
  <c r="H149" i="5"/>
  <c r="G149" i="5"/>
  <c r="F149" i="5"/>
  <c r="E149" i="5"/>
  <c r="D149" i="5"/>
  <c r="I148" i="5"/>
  <c r="H148" i="5"/>
  <c r="G148" i="5"/>
  <c r="F148" i="5"/>
  <c r="E148" i="5"/>
  <c r="D148" i="5"/>
  <c r="C148" i="5"/>
  <c r="I147" i="5"/>
  <c r="I150" i="5" s="1"/>
  <c r="H147" i="5"/>
  <c r="H150" i="5" s="1"/>
  <c r="G147" i="5"/>
  <c r="G150" i="5" s="1"/>
  <c r="F147" i="5"/>
  <c r="E147" i="5"/>
  <c r="D147" i="5"/>
  <c r="C147" i="5"/>
  <c r="D110" i="6"/>
  <c r="C69" i="17"/>
  <c r="C90" i="17"/>
  <c r="C64" i="17"/>
  <c r="I149" i="17"/>
  <c r="H149" i="17"/>
  <c r="G149" i="17"/>
  <c r="F149" i="17"/>
  <c r="E149" i="17"/>
  <c r="D149" i="17"/>
  <c r="C149" i="17"/>
  <c r="I127" i="17"/>
  <c r="H127" i="17"/>
  <c r="G127" i="17"/>
  <c r="F127" i="17"/>
  <c r="E127" i="17"/>
  <c r="D127" i="17"/>
  <c r="C127" i="17"/>
  <c r="I106" i="17"/>
  <c r="H106" i="17"/>
  <c r="G106" i="17"/>
  <c r="F106" i="17"/>
  <c r="E106" i="17"/>
  <c r="D106" i="17"/>
  <c r="C106" i="17"/>
  <c r="I84" i="17"/>
  <c r="H84" i="17"/>
  <c r="G84" i="17"/>
  <c r="F84" i="17"/>
  <c r="E84" i="17"/>
  <c r="D84" i="17"/>
  <c r="C84" i="17"/>
  <c r="I63" i="17"/>
  <c r="H63" i="17"/>
  <c r="G63" i="17"/>
  <c r="F63" i="17"/>
  <c r="E63" i="17"/>
  <c r="D63" i="17"/>
  <c r="C63" i="17"/>
  <c r="I39" i="17"/>
  <c r="H39" i="17"/>
  <c r="G39" i="17"/>
  <c r="F39" i="17"/>
  <c r="E39" i="17"/>
  <c r="D39" i="17"/>
  <c r="C39" i="17"/>
  <c r="I18" i="17"/>
  <c r="H18" i="17"/>
  <c r="G18" i="17"/>
  <c r="F18" i="17"/>
  <c r="E18" i="17"/>
  <c r="D18" i="17"/>
  <c r="C18" i="17"/>
  <c r="I149" i="12"/>
  <c r="H149" i="12"/>
  <c r="G149" i="12"/>
  <c r="F149" i="12"/>
  <c r="E149" i="12"/>
  <c r="D149" i="12"/>
  <c r="C149" i="12"/>
  <c r="I127" i="12"/>
  <c r="H127" i="12"/>
  <c r="G127" i="12"/>
  <c r="F127" i="12"/>
  <c r="E127" i="12"/>
  <c r="D127" i="12"/>
  <c r="C127" i="12"/>
  <c r="I106" i="12"/>
  <c r="H106" i="12"/>
  <c r="G106" i="12"/>
  <c r="F106" i="12"/>
  <c r="E106" i="12"/>
  <c r="D106" i="12"/>
  <c r="C106" i="12"/>
  <c r="I84" i="12"/>
  <c r="H84" i="12"/>
  <c r="G84" i="12"/>
  <c r="F84" i="12"/>
  <c r="E84" i="12"/>
  <c r="D84" i="12"/>
  <c r="C84" i="12"/>
  <c r="I63" i="12"/>
  <c r="H63" i="12"/>
  <c r="G63" i="12"/>
  <c r="F63" i="12"/>
  <c r="E63" i="12"/>
  <c r="D63" i="12"/>
  <c r="C63" i="12"/>
  <c r="I39" i="12"/>
  <c r="H39" i="12"/>
  <c r="G39" i="12"/>
  <c r="F39" i="12"/>
  <c r="E39" i="12"/>
  <c r="D39" i="12"/>
  <c r="C39" i="12"/>
  <c r="I18" i="12"/>
  <c r="H18" i="12"/>
  <c r="G18" i="12"/>
  <c r="F18" i="12"/>
  <c r="E18" i="12"/>
  <c r="D18" i="12"/>
  <c r="C18" i="12"/>
  <c r="I149" i="6"/>
  <c r="H149" i="6"/>
  <c r="G149" i="6"/>
  <c r="F149" i="6"/>
  <c r="E149" i="6"/>
  <c r="D149" i="6"/>
  <c r="C149" i="6"/>
  <c r="I127" i="6"/>
  <c r="H127" i="6"/>
  <c r="G127" i="6"/>
  <c r="F127" i="6"/>
  <c r="E127" i="6"/>
  <c r="D127" i="6"/>
  <c r="I106" i="6"/>
  <c r="H106" i="6"/>
  <c r="G106" i="6"/>
  <c r="F106" i="6"/>
  <c r="E106" i="6"/>
  <c r="D106" i="6"/>
  <c r="C106" i="6"/>
  <c r="I84" i="6"/>
  <c r="H84" i="6"/>
  <c r="G84" i="6"/>
  <c r="F84" i="6"/>
  <c r="E84" i="6"/>
  <c r="D84" i="6"/>
  <c r="C84" i="6"/>
  <c r="I63" i="6"/>
  <c r="H63" i="6"/>
  <c r="G63" i="6"/>
  <c r="F63" i="6"/>
  <c r="E63" i="6"/>
  <c r="D63" i="6"/>
  <c r="C63" i="6"/>
  <c r="I18" i="6"/>
  <c r="D18" i="6"/>
  <c r="C18" i="6"/>
  <c r="I39" i="6"/>
  <c r="D39" i="6"/>
  <c r="E39" i="6"/>
  <c r="F39" i="6"/>
  <c r="G39" i="6"/>
  <c r="H39" i="6"/>
  <c r="C39" i="6"/>
  <c r="D52" i="6"/>
  <c r="I148" i="17"/>
  <c r="H148" i="17"/>
  <c r="G148" i="17"/>
  <c r="F148" i="17"/>
  <c r="E148" i="17"/>
  <c r="D148" i="17"/>
  <c r="C148" i="17"/>
  <c r="I147" i="17"/>
  <c r="H147" i="17"/>
  <c r="G147" i="17"/>
  <c r="F147" i="17"/>
  <c r="E147" i="17"/>
  <c r="D147" i="17"/>
  <c r="C147" i="17"/>
  <c r="I146" i="17"/>
  <c r="H146" i="17"/>
  <c r="G146" i="17"/>
  <c r="F146" i="17"/>
  <c r="E146" i="17"/>
  <c r="D146" i="17"/>
  <c r="C146" i="17"/>
  <c r="I148" i="12"/>
  <c r="H148" i="12"/>
  <c r="G148" i="12"/>
  <c r="F148" i="12"/>
  <c r="E148" i="12"/>
  <c r="D148" i="12"/>
  <c r="C148" i="12"/>
  <c r="I147" i="12"/>
  <c r="H147" i="12"/>
  <c r="G147" i="12"/>
  <c r="F147" i="12"/>
  <c r="E147" i="12"/>
  <c r="D147" i="12"/>
  <c r="C147" i="12"/>
  <c r="I146" i="12"/>
  <c r="H146" i="12"/>
  <c r="G146" i="12"/>
  <c r="F146" i="12"/>
  <c r="E146" i="12"/>
  <c r="D146" i="12"/>
  <c r="C146" i="12"/>
  <c r="D146" i="6"/>
  <c r="E146" i="6"/>
  <c r="F146" i="6"/>
  <c r="G146" i="6"/>
  <c r="H146" i="6"/>
  <c r="I146" i="6"/>
  <c r="D147" i="6"/>
  <c r="E147" i="6"/>
  <c r="F147" i="6"/>
  <c r="G147" i="6"/>
  <c r="H147" i="6"/>
  <c r="I147" i="6"/>
  <c r="D148" i="6"/>
  <c r="E148" i="6"/>
  <c r="F148" i="6"/>
  <c r="G148" i="6"/>
  <c r="H148" i="6"/>
  <c r="I148" i="6"/>
  <c r="C148" i="6"/>
  <c r="C147" i="6"/>
  <c r="C146" i="6"/>
  <c r="C14" i="6"/>
  <c r="C15" i="6" s="1"/>
  <c r="H13" i="19"/>
  <c r="G13" i="19"/>
  <c r="F13" i="19"/>
  <c r="E13" i="19"/>
  <c r="D13" i="19"/>
  <c r="C13" i="19"/>
  <c r="B13" i="19"/>
  <c r="C150" i="5" l="1"/>
  <c r="C17" i="6"/>
  <c r="C16" i="6"/>
  <c r="I153" i="18"/>
  <c r="H153" i="18"/>
  <c r="G153" i="18"/>
  <c r="F153" i="18"/>
  <c r="E153" i="18"/>
  <c r="D153" i="18"/>
  <c r="I152" i="18"/>
  <c r="H152" i="18"/>
  <c r="G152" i="18"/>
  <c r="F152" i="18"/>
  <c r="E152" i="18"/>
  <c r="D152" i="18"/>
  <c r="C145" i="18"/>
  <c r="I143" i="18"/>
  <c r="H143" i="18"/>
  <c r="G143" i="18"/>
  <c r="F143" i="18"/>
  <c r="E143" i="18"/>
  <c r="D143" i="18"/>
  <c r="I142" i="18"/>
  <c r="H142" i="18"/>
  <c r="G142" i="18"/>
  <c r="F142" i="18"/>
  <c r="E142" i="18"/>
  <c r="D142" i="18"/>
  <c r="I141" i="18"/>
  <c r="H141" i="18"/>
  <c r="G141" i="18"/>
  <c r="F141" i="18"/>
  <c r="E141" i="18"/>
  <c r="D141" i="18"/>
  <c r="I140" i="18"/>
  <c r="H140" i="18"/>
  <c r="G140" i="18"/>
  <c r="F140" i="18"/>
  <c r="E140" i="18"/>
  <c r="D140" i="18"/>
  <c r="I138" i="18"/>
  <c r="H138" i="18"/>
  <c r="G138" i="18"/>
  <c r="F138" i="18"/>
  <c r="E138" i="18"/>
  <c r="D138" i="18"/>
  <c r="I131" i="18"/>
  <c r="H131" i="18"/>
  <c r="G131" i="18"/>
  <c r="F131" i="18"/>
  <c r="E131" i="18"/>
  <c r="D131" i="18"/>
  <c r="I130" i="18"/>
  <c r="H130" i="18"/>
  <c r="G130" i="18"/>
  <c r="F130" i="18"/>
  <c r="E130" i="18"/>
  <c r="D130" i="18"/>
  <c r="C123" i="18"/>
  <c r="I121" i="18"/>
  <c r="H121" i="18"/>
  <c r="G121" i="18"/>
  <c r="F121" i="18"/>
  <c r="E121" i="18"/>
  <c r="D121" i="18"/>
  <c r="I120" i="18"/>
  <c r="H120" i="18"/>
  <c r="G120" i="18"/>
  <c r="F120" i="18"/>
  <c r="E120" i="18"/>
  <c r="D120" i="18"/>
  <c r="I119" i="18"/>
  <c r="H119" i="18"/>
  <c r="G119" i="18"/>
  <c r="F119" i="18"/>
  <c r="E119" i="18"/>
  <c r="D119" i="18"/>
  <c r="I118" i="18"/>
  <c r="H118" i="18"/>
  <c r="G118" i="18"/>
  <c r="F118" i="18"/>
  <c r="E118" i="18"/>
  <c r="D118" i="18"/>
  <c r="I116" i="18"/>
  <c r="H116" i="18"/>
  <c r="G116" i="18"/>
  <c r="F116" i="18"/>
  <c r="E116" i="18"/>
  <c r="D116" i="18"/>
  <c r="I110" i="18"/>
  <c r="H110" i="18"/>
  <c r="G110" i="18"/>
  <c r="F110" i="18"/>
  <c r="E110" i="18"/>
  <c r="D110" i="18"/>
  <c r="I109" i="18"/>
  <c r="H109" i="18"/>
  <c r="G109" i="18"/>
  <c r="F109" i="18"/>
  <c r="E109" i="18"/>
  <c r="D109" i="18"/>
  <c r="C102" i="18"/>
  <c r="I100" i="18"/>
  <c r="H100" i="18"/>
  <c r="G100" i="18"/>
  <c r="F100" i="18"/>
  <c r="E100" i="18"/>
  <c r="D100" i="18"/>
  <c r="I99" i="18"/>
  <c r="H99" i="18"/>
  <c r="G99" i="18"/>
  <c r="F99" i="18"/>
  <c r="E99" i="18"/>
  <c r="D99" i="18"/>
  <c r="I98" i="18"/>
  <c r="H98" i="18"/>
  <c r="G98" i="18"/>
  <c r="F98" i="18"/>
  <c r="E98" i="18"/>
  <c r="D98" i="18"/>
  <c r="I97" i="18"/>
  <c r="H97" i="18"/>
  <c r="G97" i="18"/>
  <c r="F97" i="18"/>
  <c r="E97" i="18"/>
  <c r="D97" i="18"/>
  <c r="I95" i="18"/>
  <c r="H95" i="18"/>
  <c r="G95" i="18"/>
  <c r="F95" i="18"/>
  <c r="E95" i="18"/>
  <c r="D95" i="18"/>
  <c r="I88" i="18"/>
  <c r="H88" i="18"/>
  <c r="G88" i="18"/>
  <c r="F88" i="18"/>
  <c r="E88" i="18"/>
  <c r="D88" i="18"/>
  <c r="I87" i="18"/>
  <c r="H87" i="18"/>
  <c r="G87" i="18"/>
  <c r="F87" i="18"/>
  <c r="E87" i="18"/>
  <c r="D87" i="18"/>
  <c r="C80" i="18"/>
  <c r="I78" i="18"/>
  <c r="H78" i="18"/>
  <c r="G78" i="18"/>
  <c r="F78" i="18"/>
  <c r="E78" i="18"/>
  <c r="D78" i="18"/>
  <c r="I77" i="18"/>
  <c r="H77" i="18"/>
  <c r="G77" i="18"/>
  <c r="F77" i="18"/>
  <c r="E77" i="18"/>
  <c r="D77" i="18"/>
  <c r="I76" i="18"/>
  <c r="H76" i="18"/>
  <c r="G76" i="18"/>
  <c r="F76" i="18"/>
  <c r="E76" i="18"/>
  <c r="D76" i="18"/>
  <c r="I75" i="18"/>
  <c r="H75" i="18"/>
  <c r="G75" i="18"/>
  <c r="F75" i="18"/>
  <c r="E75" i="18"/>
  <c r="D75" i="18"/>
  <c r="I73" i="18"/>
  <c r="H73" i="18"/>
  <c r="G73" i="18"/>
  <c r="F73" i="18"/>
  <c r="E73" i="18"/>
  <c r="D73" i="18"/>
  <c r="I67" i="18"/>
  <c r="H67" i="18"/>
  <c r="G67" i="18"/>
  <c r="F67" i="18"/>
  <c r="E67" i="18"/>
  <c r="D67" i="18"/>
  <c r="I66" i="18"/>
  <c r="H66" i="18"/>
  <c r="G66" i="18"/>
  <c r="F66" i="18"/>
  <c r="E66" i="18"/>
  <c r="D66" i="18"/>
  <c r="C59" i="18"/>
  <c r="I57" i="18"/>
  <c r="H57" i="18"/>
  <c r="G57" i="18"/>
  <c r="F57" i="18"/>
  <c r="E57" i="18"/>
  <c r="D57" i="18"/>
  <c r="I56" i="18"/>
  <c r="H56" i="18"/>
  <c r="G56" i="18"/>
  <c r="F56" i="18"/>
  <c r="E56" i="18"/>
  <c r="D56" i="18"/>
  <c r="I55" i="18"/>
  <c r="H55" i="18"/>
  <c r="G55" i="18"/>
  <c r="F55" i="18"/>
  <c r="E55" i="18"/>
  <c r="D55" i="18"/>
  <c r="I54" i="18"/>
  <c r="H54" i="18"/>
  <c r="G54" i="18"/>
  <c r="F54" i="18"/>
  <c r="E54" i="18"/>
  <c r="D54" i="18"/>
  <c r="I52" i="18"/>
  <c r="H52" i="18"/>
  <c r="G52" i="18"/>
  <c r="F52" i="18"/>
  <c r="E52" i="18"/>
  <c r="D52" i="18"/>
  <c r="I43" i="18"/>
  <c r="H43" i="18"/>
  <c r="G43" i="18"/>
  <c r="F43" i="18"/>
  <c r="E43" i="18"/>
  <c r="D43" i="18"/>
  <c r="I42" i="18"/>
  <c r="H42" i="18"/>
  <c r="G42" i="18"/>
  <c r="F42" i="18"/>
  <c r="E42" i="18"/>
  <c r="D42" i="18"/>
  <c r="C35" i="18"/>
  <c r="I33" i="18"/>
  <c r="H33" i="18"/>
  <c r="G33" i="18"/>
  <c r="F33" i="18"/>
  <c r="E33" i="18"/>
  <c r="D33" i="18"/>
  <c r="I32" i="18"/>
  <c r="H32" i="18"/>
  <c r="G32" i="18"/>
  <c r="F32" i="18"/>
  <c r="E32" i="18"/>
  <c r="D32" i="18"/>
  <c r="I31" i="18"/>
  <c r="H31" i="18"/>
  <c r="G31" i="18"/>
  <c r="F31" i="18"/>
  <c r="E31" i="18"/>
  <c r="D31" i="18"/>
  <c r="I30" i="18"/>
  <c r="H30" i="18"/>
  <c r="G30" i="18"/>
  <c r="F30" i="18"/>
  <c r="E30" i="18"/>
  <c r="D30" i="18"/>
  <c r="I28" i="18"/>
  <c r="H28" i="18"/>
  <c r="G28" i="18"/>
  <c r="F28" i="18"/>
  <c r="E28" i="18"/>
  <c r="D28" i="18"/>
  <c r="I22" i="18"/>
  <c r="H22" i="18"/>
  <c r="G22" i="18"/>
  <c r="F22" i="18"/>
  <c r="E22" i="18"/>
  <c r="D22" i="18"/>
  <c r="I21" i="18"/>
  <c r="H21" i="18"/>
  <c r="G21" i="18"/>
  <c r="F21" i="18"/>
  <c r="E21" i="18"/>
  <c r="D21" i="18"/>
  <c r="C14" i="18"/>
  <c r="I12" i="18"/>
  <c r="H12" i="18"/>
  <c r="G12" i="18"/>
  <c r="F12" i="18"/>
  <c r="E12" i="18"/>
  <c r="D12" i="18"/>
  <c r="I11" i="18"/>
  <c r="H11" i="18"/>
  <c r="G11" i="18"/>
  <c r="F11" i="18"/>
  <c r="E11" i="18"/>
  <c r="D11" i="18"/>
  <c r="I10" i="18"/>
  <c r="H10" i="18"/>
  <c r="G10" i="18"/>
  <c r="F10" i="18"/>
  <c r="E10" i="18"/>
  <c r="D10" i="18"/>
  <c r="I9" i="18"/>
  <c r="H9" i="18"/>
  <c r="G9" i="18"/>
  <c r="F9" i="18"/>
  <c r="E9" i="18"/>
  <c r="D9" i="18"/>
  <c r="I7" i="18"/>
  <c r="H7" i="18"/>
  <c r="G7" i="18"/>
  <c r="F7" i="18"/>
  <c r="E7" i="18"/>
  <c r="D7" i="18"/>
  <c r="I152" i="4"/>
  <c r="H152" i="4"/>
  <c r="I130" i="4"/>
  <c r="H130" i="4"/>
  <c r="I109" i="4"/>
  <c r="H109" i="4"/>
  <c r="I87" i="4"/>
  <c r="H87" i="4"/>
  <c r="I66" i="4"/>
  <c r="H66" i="4"/>
  <c r="I42" i="4"/>
  <c r="H42" i="4"/>
  <c r="I21" i="4"/>
  <c r="H21" i="4"/>
  <c r="C124" i="18" l="1"/>
  <c r="C127" i="18" s="1"/>
  <c r="C125" i="18"/>
  <c r="C126" i="18"/>
  <c r="C103" i="18"/>
  <c r="C104" i="18"/>
  <c r="C105" i="18"/>
  <c r="C81" i="18"/>
  <c r="C82" i="18"/>
  <c r="C83" i="18"/>
  <c r="C62" i="18"/>
  <c r="C61" i="18"/>
  <c r="C60" i="18"/>
  <c r="C36" i="18"/>
  <c r="C37" i="18"/>
  <c r="C38" i="18"/>
  <c r="C17" i="18"/>
  <c r="C16" i="18"/>
  <c r="C15" i="18"/>
  <c r="I145" i="18"/>
  <c r="E59" i="18"/>
  <c r="I59" i="18"/>
  <c r="F80" i="18"/>
  <c r="E145" i="18"/>
  <c r="D14" i="18"/>
  <c r="H14" i="18"/>
  <c r="E35" i="18"/>
  <c r="I35" i="18"/>
  <c r="F59" i="18"/>
  <c r="D102" i="18"/>
  <c r="H102" i="18"/>
  <c r="E123" i="18"/>
  <c r="I123" i="18"/>
  <c r="F145" i="18"/>
  <c r="E14" i="18"/>
  <c r="I14" i="18"/>
  <c r="E80" i="18"/>
  <c r="I80" i="18"/>
  <c r="F35" i="18"/>
  <c r="G59" i="18"/>
  <c r="D80" i="18"/>
  <c r="H80" i="18"/>
  <c r="E102" i="18"/>
  <c r="I102" i="18"/>
  <c r="F123" i="18"/>
  <c r="G145" i="18"/>
  <c r="G123" i="18"/>
  <c r="F102" i="18"/>
  <c r="G102" i="18"/>
  <c r="G80" i="18"/>
  <c r="G35" i="18"/>
  <c r="F14" i="18"/>
  <c r="G14" i="18"/>
  <c r="D35" i="18"/>
  <c r="H35" i="18"/>
  <c r="D123" i="18"/>
  <c r="H123" i="18"/>
  <c r="D59" i="18"/>
  <c r="H59" i="18"/>
  <c r="D145" i="18"/>
  <c r="H145" i="18"/>
  <c r="I153" i="17"/>
  <c r="H153" i="17"/>
  <c r="G153" i="17"/>
  <c r="F153" i="17"/>
  <c r="E153" i="17"/>
  <c r="D153" i="17"/>
  <c r="I131" i="17"/>
  <c r="H131" i="17"/>
  <c r="G131" i="17"/>
  <c r="F131" i="17"/>
  <c r="E131" i="17"/>
  <c r="D131" i="17"/>
  <c r="I110" i="17"/>
  <c r="H110" i="17"/>
  <c r="G110" i="17"/>
  <c r="F110" i="17"/>
  <c r="E110" i="17"/>
  <c r="D110" i="17"/>
  <c r="I88" i="17"/>
  <c r="H88" i="17"/>
  <c r="G88" i="17"/>
  <c r="F88" i="17"/>
  <c r="E88" i="17"/>
  <c r="D88" i="17"/>
  <c r="I67" i="17"/>
  <c r="H67" i="17"/>
  <c r="G67" i="17"/>
  <c r="F67" i="17"/>
  <c r="E67" i="17"/>
  <c r="D67" i="17"/>
  <c r="I43" i="17"/>
  <c r="H43" i="17"/>
  <c r="G43" i="17"/>
  <c r="F43" i="17"/>
  <c r="E43" i="17"/>
  <c r="D43" i="17"/>
  <c r="I22" i="17"/>
  <c r="H22" i="17"/>
  <c r="G22" i="17"/>
  <c r="F22" i="17"/>
  <c r="E22" i="17"/>
  <c r="D22" i="17"/>
  <c r="I153" i="12"/>
  <c r="H153" i="12"/>
  <c r="G153" i="12"/>
  <c r="F153" i="12"/>
  <c r="E153" i="12"/>
  <c r="D153" i="12"/>
  <c r="I131" i="12"/>
  <c r="H131" i="12"/>
  <c r="G131" i="12"/>
  <c r="F131" i="12"/>
  <c r="E131" i="12"/>
  <c r="D131" i="12"/>
  <c r="I110" i="12"/>
  <c r="H110" i="12"/>
  <c r="G110" i="12"/>
  <c r="F110" i="12"/>
  <c r="E110" i="12"/>
  <c r="D110" i="12"/>
  <c r="I88" i="12"/>
  <c r="H88" i="12"/>
  <c r="G88" i="12"/>
  <c r="F88" i="12"/>
  <c r="E88" i="12"/>
  <c r="D88" i="12"/>
  <c r="I67" i="12"/>
  <c r="H67" i="12"/>
  <c r="G67" i="12"/>
  <c r="F67" i="12"/>
  <c r="E67" i="12"/>
  <c r="D67" i="12"/>
  <c r="I43" i="12"/>
  <c r="E43" i="12"/>
  <c r="D43" i="12"/>
  <c r="I22" i="12"/>
  <c r="H22" i="12"/>
  <c r="G22" i="12"/>
  <c r="F22" i="12"/>
  <c r="E22" i="12"/>
  <c r="D22" i="12"/>
  <c r="H42" i="12"/>
  <c r="I42" i="12" s="1"/>
  <c r="C42" i="6"/>
  <c r="E21" i="5"/>
  <c r="C45" i="6" l="1"/>
  <c r="E42" i="6"/>
  <c r="D24" i="6"/>
  <c r="B31" i="8" s="1"/>
  <c r="H124" i="18"/>
  <c r="H125" i="18"/>
  <c r="H126" i="18"/>
  <c r="I125" i="18"/>
  <c r="I126" i="18"/>
  <c r="I124" i="18"/>
  <c r="I127" i="18" s="1"/>
  <c r="I128" i="18" s="1"/>
  <c r="I129" i="18" s="1"/>
  <c r="I133" i="18" s="1"/>
  <c r="G36" i="13" s="1"/>
  <c r="G124" i="18"/>
  <c r="G125" i="18"/>
  <c r="G126" i="18"/>
  <c r="D124" i="18"/>
  <c r="D125" i="18"/>
  <c r="D126" i="18"/>
  <c r="D127" i="18" s="1"/>
  <c r="C106" i="18"/>
  <c r="C107" i="18" s="1"/>
  <c r="C108" i="18" s="1"/>
  <c r="C112" i="18" s="1"/>
  <c r="F124" i="18"/>
  <c r="F125" i="18"/>
  <c r="F126" i="18"/>
  <c r="E124" i="18"/>
  <c r="E125" i="18"/>
  <c r="E126" i="18"/>
  <c r="C84" i="18"/>
  <c r="C85" i="18" s="1"/>
  <c r="D104" i="18"/>
  <c r="D103" i="18"/>
  <c r="D105" i="18"/>
  <c r="I104" i="18"/>
  <c r="I105" i="18"/>
  <c r="I103" i="18"/>
  <c r="E103" i="18"/>
  <c r="E104" i="18"/>
  <c r="E105" i="18"/>
  <c r="G103" i="18"/>
  <c r="G104" i="18"/>
  <c r="G105" i="18"/>
  <c r="F103" i="18"/>
  <c r="F104" i="18"/>
  <c r="F105" i="18"/>
  <c r="H103" i="18"/>
  <c r="H104" i="18"/>
  <c r="H105" i="18"/>
  <c r="I82" i="18"/>
  <c r="I83" i="18"/>
  <c r="I81" i="18"/>
  <c r="C63" i="18"/>
  <c r="C64" i="18" s="1"/>
  <c r="C65" i="18" s="1"/>
  <c r="C69" i="18" s="1"/>
  <c r="F81" i="18"/>
  <c r="F82" i="18"/>
  <c r="F84" i="18" s="1"/>
  <c r="F85" i="18" s="1"/>
  <c r="F86" i="18" s="1"/>
  <c r="F90" i="18" s="1"/>
  <c r="E33" i="13" s="1"/>
  <c r="F83" i="18"/>
  <c r="G81" i="18"/>
  <c r="G82" i="18"/>
  <c r="G83" i="18"/>
  <c r="E81" i="18"/>
  <c r="E82" i="18"/>
  <c r="E83" i="18"/>
  <c r="H81" i="18"/>
  <c r="H82" i="18"/>
  <c r="H83" i="18"/>
  <c r="D81" i="18"/>
  <c r="D82" i="18"/>
  <c r="D83" i="18"/>
  <c r="I60" i="18"/>
  <c r="I61" i="18"/>
  <c r="I62" i="18"/>
  <c r="G60" i="18"/>
  <c r="G61" i="18"/>
  <c r="G62" i="18"/>
  <c r="F60" i="18"/>
  <c r="F61" i="18"/>
  <c r="F62" i="18"/>
  <c r="E60" i="18"/>
  <c r="E61" i="18"/>
  <c r="E62" i="18"/>
  <c r="H60" i="18"/>
  <c r="H61" i="18"/>
  <c r="H62" i="18"/>
  <c r="D60" i="18"/>
  <c r="D61" i="18"/>
  <c r="D62" i="18"/>
  <c r="C18" i="18"/>
  <c r="C19" i="18" s="1"/>
  <c r="C20" i="18" s="1"/>
  <c r="C24" i="18" s="1"/>
  <c r="D36" i="18"/>
  <c r="D37" i="18"/>
  <c r="D38" i="18"/>
  <c r="E36" i="18"/>
  <c r="E37" i="18"/>
  <c r="E38" i="18"/>
  <c r="G36" i="18"/>
  <c r="G37" i="18"/>
  <c r="G38" i="18"/>
  <c r="I37" i="18"/>
  <c r="I38" i="18"/>
  <c r="I36" i="18"/>
  <c r="H36" i="18"/>
  <c r="H37" i="18"/>
  <c r="H38" i="18"/>
  <c r="F36" i="18"/>
  <c r="F37" i="18"/>
  <c r="F38" i="18"/>
  <c r="C39" i="18"/>
  <c r="C40" i="18" s="1"/>
  <c r="C41" i="18" s="1"/>
  <c r="C45" i="18" s="1"/>
  <c r="F15" i="18"/>
  <c r="F16" i="18"/>
  <c r="F17" i="18"/>
  <c r="I15" i="18"/>
  <c r="I16" i="18"/>
  <c r="I17" i="18"/>
  <c r="G15" i="18"/>
  <c r="G16" i="18"/>
  <c r="G17" i="18"/>
  <c r="E15" i="18"/>
  <c r="E16" i="18"/>
  <c r="E17" i="18"/>
  <c r="H15" i="18"/>
  <c r="H16" i="18"/>
  <c r="H17" i="18"/>
  <c r="D15" i="18"/>
  <c r="D16" i="18"/>
  <c r="D17" i="18"/>
  <c r="G150" i="18"/>
  <c r="G151" i="18" s="1"/>
  <c r="G155" i="18" s="1"/>
  <c r="H34" i="13" s="1"/>
  <c r="C128" i="18"/>
  <c r="C129" i="18" s="1"/>
  <c r="C133" i="18" s="1"/>
  <c r="F150" i="18"/>
  <c r="F151" i="18" s="1"/>
  <c r="F155" i="18" s="1"/>
  <c r="H33" i="13" s="1"/>
  <c r="I150" i="18"/>
  <c r="I151" i="18" s="1"/>
  <c r="I155" i="18" s="1"/>
  <c r="H36" i="13" s="1"/>
  <c r="C150" i="18"/>
  <c r="C151" i="18" s="1"/>
  <c r="C155" i="18" s="1"/>
  <c r="E150" i="18"/>
  <c r="E151" i="18" s="1"/>
  <c r="E155" i="18" s="1"/>
  <c r="H32" i="13" s="1"/>
  <c r="Q13" i="8"/>
  <c r="P13" i="8"/>
  <c r="O13" i="8"/>
  <c r="N13" i="8"/>
  <c r="M13" i="8"/>
  <c r="L13" i="8"/>
  <c r="K13" i="8"/>
  <c r="G127" i="18" l="1"/>
  <c r="G128" i="18" s="1"/>
  <c r="G129" i="18" s="1"/>
  <c r="G133" i="18" s="1"/>
  <c r="G34" i="13" s="1"/>
  <c r="C86" i="18"/>
  <c r="C90" i="18" s="1"/>
  <c r="F127" i="18"/>
  <c r="F128" i="18" s="1"/>
  <c r="F129" i="18" s="1"/>
  <c r="F133" i="18" s="1"/>
  <c r="G33" i="13" s="1"/>
  <c r="E127" i="18"/>
  <c r="E128" i="18" s="1"/>
  <c r="E129" i="18" s="1"/>
  <c r="E133" i="18" s="1"/>
  <c r="G32" i="13" s="1"/>
  <c r="H127" i="18"/>
  <c r="E106" i="18"/>
  <c r="E107" i="18" s="1"/>
  <c r="E108" i="18" s="1"/>
  <c r="E112" i="18" s="1"/>
  <c r="F32" i="13" s="1"/>
  <c r="I84" i="18"/>
  <c r="I85" i="18" s="1"/>
  <c r="I86" i="18" s="1"/>
  <c r="I90" i="18" s="1"/>
  <c r="E36" i="13" s="1"/>
  <c r="I106" i="18"/>
  <c r="I107" i="18" s="1"/>
  <c r="I108" i="18" s="1"/>
  <c r="I112" i="18" s="1"/>
  <c r="F36" i="13" s="1"/>
  <c r="F106" i="18"/>
  <c r="F107" i="18" s="1"/>
  <c r="F108" i="18" s="1"/>
  <c r="F112" i="18" s="1"/>
  <c r="F33" i="13" s="1"/>
  <c r="G84" i="18"/>
  <c r="G85" i="18" s="1"/>
  <c r="G86" i="18" s="1"/>
  <c r="G90" i="18" s="1"/>
  <c r="E34" i="13" s="1"/>
  <c r="D106" i="18"/>
  <c r="D107" i="18" s="1"/>
  <c r="D108" i="18" s="1"/>
  <c r="D112" i="18" s="1"/>
  <c r="F31" i="13" s="1"/>
  <c r="H106" i="18"/>
  <c r="H107" i="18" s="1"/>
  <c r="H108" i="18" s="1"/>
  <c r="H112" i="18" s="1"/>
  <c r="F35" i="13" s="1"/>
  <c r="G106" i="18"/>
  <c r="D84" i="18"/>
  <c r="D85" i="18" s="1"/>
  <c r="D86" i="18" s="1"/>
  <c r="D90" i="18" s="1"/>
  <c r="E31" i="13" s="1"/>
  <c r="H84" i="18"/>
  <c r="H85" i="18" s="1"/>
  <c r="H86" i="18" s="1"/>
  <c r="H90" i="18" s="1"/>
  <c r="E35" i="13" s="1"/>
  <c r="E84" i="18"/>
  <c r="E85" i="18" s="1"/>
  <c r="E86" i="18" s="1"/>
  <c r="E90" i="18" s="1"/>
  <c r="E32" i="13" s="1"/>
  <c r="F63" i="18"/>
  <c r="F64" i="18" s="1"/>
  <c r="F65" i="18" s="1"/>
  <c r="F69" i="18" s="1"/>
  <c r="D33" i="13" s="1"/>
  <c r="H63" i="18"/>
  <c r="H64" i="18" s="1"/>
  <c r="H65" i="18" s="1"/>
  <c r="H69" i="18" s="1"/>
  <c r="D35" i="13" s="1"/>
  <c r="G63" i="18"/>
  <c r="G64" i="18" s="1"/>
  <c r="G65" i="18" s="1"/>
  <c r="G69" i="18" s="1"/>
  <c r="D34" i="13" s="1"/>
  <c r="E63" i="18"/>
  <c r="E64" i="18" s="1"/>
  <c r="E65" i="18" s="1"/>
  <c r="E69" i="18" s="1"/>
  <c r="D32" i="13" s="1"/>
  <c r="D63" i="18"/>
  <c r="D64" i="18" s="1"/>
  <c r="D65" i="18" s="1"/>
  <c r="D69" i="18" s="1"/>
  <c r="D31" i="13" s="1"/>
  <c r="I63" i="18"/>
  <c r="I64" i="18" s="1"/>
  <c r="I65" i="18" s="1"/>
  <c r="I69" i="18" s="1"/>
  <c r="D36" i="13" s="1"/>
  <c r="G39" i="18"/>
  <c r="G40" i="18" s="1"/>
  <c r="G41" i="18" s="1"/>
  <c r="G45" i="18" s="1"/>
  <c r="C34" i="13" s="1"/>
  <c r="F39" i="18"/>
  <c r="F40" i="18" s="1"/>
  <c r="F41" i="18" s="1"/>
  <c r="F45" i="18" s="1"/>
  <c r="C33" i="13" s="1"/>
  <c r="I39" i="18"/>
  <c r="I40" i="18" s="1"/>
  <c r="I41" i="18" s="1"/>
  <c r="I45" i="18" s="1"/>
  <c r="C36" i="13" s="1"/>
  <c r="H39" i="18"/>
  <c r="H40" i="18" s="1"/>
  <c r="H41" i="18" s="1"/>
  <c r="H45" i="18" s="1"/>
  <c r="C35" i="13" s="1"/>
  <c r="E39" i="18"/>
  <c r="E40" i="18" s="1"/>
  <c r="E41" i="18" s="1"/>
  <c r="E45" i="18" s="1"/>
  <c r="C32" i="13" s="1"/>
  <c r="D39" i="18"/>
  <c r="D18" i="18"/>
  <c r="D19" i="18" s="1"/>
  <c r="D20" i="18" s="1"/>
  <c r="D24" i="18" s="1"/>
  <c r="B31" i="13" s="1"/>
  <c r="H18" i="18"/>
  <c r="H19" i="18" s="1"/>
  <c r="H20" i="18" s="1"/>
  <c r="H24" i="18" s="1"/>
  <c r="B35" i="13" s="1"/>
  <c r="G18" i="18"/>
  <c r="G19" i="18" s="1"/>
  <c r="G20" i="18" s="1"/>
  <c r="G24" i="18" s="1"/>
  <c r="B34" i="13" s="1"/>
  <c r="I18" i="18"/>
  <c r="I19" i="18" s="1"/>
  <c r="I20" i="18" s="1"/>
  <c r="I24" i="18" s="1"/>
  <c r="B36" i="13" s="1"/>
  <c r="E18" i="18"/>
  <c r="E19" i="18" s="1"/>
  <c r="E20" i="18" s="1"/>
  <c r="E24" i="18" s="1"/>
  <c r="B32" i="13" s="1"/>
  <c r="F18" i="18"/>
  <c r="F19" i="18" s="1"/>
  <c r="F20" i="18" s="1"/>
  <c r="F24" i="18" s="1"/>
  <c r="B33" i="13" s="1"/>
  <c r="G107" i="18"/>
  <c r="G108" i="18" s="1"/>
  <c r="G112" i="18" s="1"/>
  <c r="F34" i="13" s="1"/>
  <c r="D128" i="18"/>
  <c r="D129" i="18" s="1"/>
  <c r="D133" i="18" s="1"/>
  <c r="G31" i="13" s="1"/>
  <c r="D150" i="18"/>
  <c r="D151" i="18" s="1"/>
  <c r="D155" i="18" s="1"/>
  <c r="H31" i="13" s="1"/>
  <c r="D40" i="18"/>
  <c r="D41" i="18" s="1"/>
  <c r="D45" i="18" s="1"/>
  <c r="C31" i="13" s="1"/>
  <c r="H128" i="18"/>
  <c r="H129" i="18" s="1"/>
  <c r="H133" i="18" s="1"/>
  <c r="G35" i="13" s="1"/>
  <c r="H150" i="18"/>
  <c r="H151" i="18" s="1"/>
  <c r="H155" i="18" s="1"/>
  <c r="H35" i="13" s="1"/>
  <c r="C145" i="12"/>
  <c r="I143" i="12"/>
  <c r="H143" i="12"/>
  <c r="G143" i="12"/>
  <c r="F143" i="12"/>
  <c r="E143" i="12"/>
  <c r="D143" i="12"/>
  <c r="I142" i="12"/>
  <c r="H142" i="12"/>
  <c r="G142" i="12"/>
  <c r="F142" i="12"/>
  <c r="E142" i="12"/>
  <c r="D142" i="12"/>
  <c r="I141" i="12"/>
  <c r="H141" i="12"/>
  <c r="G141" i="12"/>
  <c r="F141" i="12"/>
  <c r="E141" i="12"/>
  <c r="D141" i="12"/>
  <c r="I140" i="12"/>
  <c r="H140" i="12"/>
  <c r="G140" i="12"/>
  <c r="F140" i="12"/>
  <c r="E140" i="12"/>
  <c r="D140" i="12"/>
  <c r="I138" i="12"/>
  <c r="H138" i="12"/>
  <c r="G138" i="12"/>
  <c r="F138" i="12"/>
  <c r="E138" i="12"/>
  <c r="D138" i="12"/>
  <c r="C123" i="12"/>
  <c r="I121" i="12"/>
  <c r="H121" i="12"/>
  <c r="G121" i="12"/>
  <c r="F121" i="12"/>
  <c r="E121" i="12"/>
  <c r="D121" i="12"/>
  <c r="I120" i="12"/>
  <c r="H120" i="12"/>
  <c r="G120" i="12"/>
  <c r="F120" i="12"/>
  <c r="E120" i="12"/>
  <c r="D120" i="12"/>
  <c r="I119" i="12"/>
  <c r="H119" i="12"/>
  <c r="G119" i="12"/>
  <c r="F119" i="12"/>
  <c r="E119" i="12"/>
  <c r="D119" i="12"/>
  <c r="I118" i="12"/>
  <c r="H118" i="12"/>
  <c r="G118" i="12"/>
  <c r="F118" i="12"/>
  <c r="E118" i="12"/>
  <c r="D118" i="12"/>
  <c r="I116" i="12"/>
  <c r="H116" i="12"/>
  <c r="G116" i="12"/>
  <c r="F116" i="12"/>
  <c r="E116" i="12"/>
  <c r="D116" i="12"/>
  <c r="C102" i="12"/>
  <c r="I100" i="12"/>
  <c r="H100" i="12"/>
  <c r="G100" i="12"/>
  <c r="F100" i="12"/>
  <c r="E100" i="12"/>
  <c r="D100" i="12"/>
  <c r="I99" i="12"/>
  <c r="H99" i="12"/>
  <c r="G99" i="12"/>
  <c r="F99" i="12"/>
  <c r="E99" i="12"/>
  <c r="D99" i="12"/>
  <c r="I98" i="12"/>
  <c r="H98" i="12"/>
  <c r="G98" i="12"/>
  <c r="F98" i="12"/>
  <c r="E98" i="12"/>
  <c r="D98" i="12"/>
  <c r="I97" i="12"/>
  <c r="H97" i="12"/>
  <c r="G97" i="12"/>
  <c r="F97" i="12"/>
  <c r="E97" i="12"/>
  <c r="D97" i="12"/>
  <c r="I95" i="12"/>
  <c r="H95" i="12"/>
  <c r="G95" i="12"/>
  <c r="F95" i="12"/>
  <c r="E95" i="12"/>
  <c r="D95" i="12"/>
  <c r="C80" i="12"/>
  <c r="I78" i="12"/>
  <c r="H78" i="12"/>
  <c r="G78" i="12"/>
  <c r="F78" i="12"/>
  <c r="E78" i="12"/>
  <c r="D78" i="12"/>
  <c r="I77" i="12"/>
  <c r="H77" i="12"/>
  <c r="G77" i="12"/>
  <c r="F77" i="12"/>
  <c r="E77" i="12"/>
  <c r="D77" i="12"/>
  <c r="I76" i="12"/>
  <c r="H76" i="12"/>
  <c r="G76" i="12"/>
  <c r="F76" i="12"/>
  <c r="E76" i="12"/>
  <c r="D76" i="12"/>
  <c r="I75" i="12"/>
  <c r="H75" i="12"/>
  <c r="G75" i="12"/>
  <c r="F75" i="12"/>
  <c r="E75" i="12"/>
  <c r="D75" i="12"/>
  <c r="I73" i="12"/>
  <c r="H73" i="12"/>
  <c r="G73" i="12"/>
  <c r="F73" i="12"/>
  <c r="E73" i="12"/>
  <c r="D73" i="12"/>
  <c r="C59" i="12"/>
  <c r="I57" i="12"/>
  <c r="H57" i="12"/>
  <c r="G57" i="12"/>
  <c r="F57" i="12"/>
  <c r="E57" i="12"/>
  <c r="D57" i="12"/>
  <c r="I56" i="12"/>
  <c r="H56" i="12"/>
  <c r="G56" i="12"/>
  <c r="F56" i="12"/>
  <c r="E56" i="12"/>
  <c r="D56" i="12"/>
  <c r="I55" i="12"/>
  <c r="H55" i="12"/>
  <c r="G55" i="12"/>
  <c r="F55" i="12"/>
  <c r="E55" i="12"/>
  <c r="D55" i="12"/>
  <c r="I54" i="12"/>
  <c r="H54" i="12"/>
  <c r="G54" i="12"/>
  <c r="F54" i="12"/>
  <c r="E54" i="12"/>
  <c r="D54" i="12"/>
  <c r="I52" i="12"/>
  <c r="H52" i="12"/>
  <c r="G52" i="12"/>
  <c r="F52" i="12"/>
  <c r="E52" i="12"/>
  <c r="D52" i="12"/>
  <c r="C35" i="12"/>
  <c r="I33" i="12"/>
  <c r="H33" i="12"/>
  <c r="G33" i="12"/>
  <c r="F33" i="12"/>
  <c r="E33" i="12"/>
  <c r="D33" i="12"/>
  <c r="I32" i="12"/>
  <c r="H32" i="12"/>
  <c r="G32" i="12"/>
  <c r="F32" i="12"/>
  <c r="E32" i="12"/>
  <c r="D32" i="12"/>
  <c r="I31" i="12"/>
  <c r="H31" i="12"/>
  <c r="G31" i="12"/>
  <c r="F31" i="12"/>
  <c r="E31" i="12"/>
  <c r="D31" i="12"/>
  <c r="I30" i="12"/>
  <c r="H30" i="12"/>
  <c r="G30" i="12"/>
  <c r="F30" i="12"/>
  <c r="E30" i="12"/>
  <c r="D30" i="12"/>
  <c r="I28" i="12"/>
  <c r="H28" i="12"/>
  <c r="G28" i="12"/>
  <c r="F28" i="12"/>
  <c r="E28" i="12"/>
  <c r="D28" i="12"/>
  <c r="C14" i="12"/>
  <c r="I12" i="12"/>
  <c r="H12" i="12"/>
  <c r="G12" i="12"/>
  <c r="F12" i="12"/>
  <c r="E12" i="12"/>
  <c r="D12" i="12"/>
  <c r="I11" i="12"/>
  <c r="H11" i="12"/>
  <c r="G11" i="12"/>
  <c r="F11" i="12"/>
  <c r="E11" i="12"/>
  <c r="D11" i="12"/>
  <c r="I10" i="12"/>
  <c r="H10" i="12"/>
  <c r="G10" i="12"/>
  <c r="F10" i="12"/>
  <c r="E10" i="12"/>
  <c r="D10" i="12"/>
  <c r="I9" i="12"/>
  <c r="H9" i="12"/>
  <c r="G9" i="12"/>
  <c r="F9" i="12"/>
  <c r="E9" i="12"/>
  <c r="D9" i="12"/>
  <c r="I7" i="12"/>
  <c r="H7" i="12"/>
  <c r="G7" i="12"/>
  <c r="F7" i="12"/>
  <c r="E7" i="12"/>
  <c r="D7" i="12"/>
  <c r="C145" i="17"/>
  <c r="I143" i="17"/>
  <c r="H143" i="17"/>
  <c r="G143" i="17"/>
  <c r="F143" i="17"/>
  <c r="E143" i="17"/>
  <c r="D143" i="17"/>
  <c r="I142" i="17"/>
  <c r="H142" i="17"/>
  <c r="G142" i="17"/>
  <c r="F142" i="17"/>
  <c r="E142" i="17"/>
  <c r="D142" i="17"/>
  <c r="I141" i="17"/>
  <c r="H141" i="17"/>
  <c r="G141" i="17"/>
  <c r="F141" i="17"/>
  <c r="E141" i="17"/>
  <c r="D141" i="17"/>
  <c r="I140" i="17"/>
  <c r="H140" i="17"/>
  <c r="G140" i="17"/>
  <c r="F140" i="17"/>
  <c r="E140" i="17"/>
  <c r="D140" i="17"/>
  <c r="I138" i="17"/>
  <c r="H138" i="17"/>
  <c r="G138" i="17"/>
  <c r="F138" i="17"/>
  <c r="E138" i="17"/>
  <c r="D138" i="17"/>
  <c r="C123" i="17"/>
  <c r="I121" i="17"/>
  <c r="H121" i="17"/>
  <c r="G121" i="17"/>
  <c r="F121" i="17"/>
  <c r="E121" i="17"/>
  <c r="D121" i="17"/>
  <c r="I120" i="17"/>
  <c r="H120" i="17"/>
  <c r="G120" i="17"/>
  <c r="F120" i="17"/>
  <c r="E120" i="17"/>
  <c r="D120" i="17"/>
  <c r="I119" i="17"/>
  <c r="H119" i="17"/>
  <c r="G119" i="17"/>
  <c r="F119" i="17"/>
  <c r="E119" i="17"/>
  <c r="D119" i="17"/>
  <c r="I118" i="17"/>
  <c r="H118" i="17"/>
  <c r="G118" i="17"/>
  <c r="F118" i="17"/>
  <c r="E118" i="17"/>
  <c r="D118" i="17"/>
  <c r="I116" i="17"/>
  <c r="H116" i="17"/>
  <c r="G116" i="17"/>
  <c r="F116" i="17"/>
  <c r="E116" i="17"/>
  <c r="D116" i="17"/>
  <c r="C102" i="17"/>
  <c r="I100" i="17"/>
  <c r="H100" i="17"/>
  <c r="G100" i="17"/>
  <c r="F100" i="17"/>
  <c r="E100" i="17"/>
  <c r="D100" i="17"/>
  <c r="I99" i="17"/>
  <c r="H99" i="17"/>
  <c r="G99" i="17"/>
  <c r="F99" i="17"/>
  <c r="E99" i="17"/>
  <c r="D99" i="17"/>
  <c r="I98" i="17"/>
  <c r="H98" i="17"/>
  <c r="G98" i="17"/>
  <c r="F98" i="17"/>
  <c r="E98" i="17"/>
  <c r="D98" i="17"/>
  <c r="I97" i="17"/>
  <c r="H97" i="17"/>
  <c r="G97" i="17"/>
  <c r="F97" i="17"/>
  <c r="E97" i="17"/>
  <c r="D97" i="17"/>
  <c r="I95" i="17"/>
  <c r="H95" i="17"/>
  <c r="G95" i="17"/>
  <c r="F95" i="17"/>
  <c r="E95" i="17"/>
  <c r="D95" i="17"/>
  <c r="C80" i="17"/>
  <c r="C81" i="17" s="1"/>
  <c r="I78" i="17"/>
  <c r="H78" i="17"/>
  <c r="G78" i="17"/>
  <c r="F78" i="17"/>
  <c r="E78" i="17"/>
  <c r="D78" i="17"/>
  <c r="I77" i="17"/>
  <c r="H77" i="17"/>
  <c r="G77" i="17"/>
  <c r="F77" i="17"/>
  <c r="E77" i="17"/>
  <c r="D77" i="17"/>
  <c r="I76" i="17"/>
  <c r="H76" i="17"/>
  <c r="G76" i="17"/>
  <c r="F76" i="17"/>
  <c r="E76" i="17"/>
  <c r="D76" i="17"/>
  <c r="I75" i="17"/>
  <c r="H75" i="17"/>
  <c r="G75" i="17"/>
  <c r="F75" i="17"/>
  <c r="E75" i="17"/>
  <c r="D75" i="17"/>
  <c r="I73" i="17"/>
  <c r="H73" i="17"/>
  <c r="G73" i="17"/>
  <c r="F73" i="17"/>
  <c r="E73" i="17"/>
  <c r="D73" i="17"/>
  <c r="C59" i="17"/>
  <c r="I57" i="17"/>
  <c r="H57" i="17"/>
  <c r="G57" i="17"/>
  <c r="F57" i="17"/>
  <c r="E57" i="17"/>
  <c r="D57" i="17"/>
  <c r="I56" i="17"/>
  <c r="H56" i="17"/>
  <c r="G56" i="17"/>
  <c r="F56" i="17"/>
  <c r="E56" i="17"/>
  <c r="D56" i="17"/>
  <c r="I55" i="17"/>
  <c r="H55" i="17"/>
  <c r="G55" i="17"/>
  <c r="F55" i="17"/>
  <c r="E55" i="17"/>
  <c r="D55" i="17"/>
  <c r="I54" i="17"/>
  <c r="H54" i="17"/>
  <c r="G54" i="17"/>
  <c r="F54" i="17"/>
  <c r="E54" i="17"/>
  <c r="D54" i="17"/>
  <c r="I52" i="17"/>
  <c r="H52" i="17"/>
  <c r="G52" i="17"/>
  <c r="F52" i="17"/>
  <c r="E52" i="17"/>
  <c r="D52" i="17"/>
  <c r="C35" i="17"/>
  <c r="I33" i="17"/>
  <c r="H33" i="17"/>
  <c r="G33" i="17"/>
  <c r="F33" i="17"/>
  <c r="E33" i="17"/>
  <c r="D33" i="17"/>
  <c r="I32" i="17"/>
  <c r="H32" i="17"/>
  <c r="G32" i="17"/>
  <c r="F32" i="17"/>
  <c r="E32" i="17"/>
  <c r="D32" i="17"/>
  <c r="I31" i="17"/>
  <c r="H31" i="17"/>
  <c r="G31" i="17"/>
  <c r="F31" i="17"/>
  <c r="E31" i="17"/>
  <c r="D31" i="17"/>
  <c r="I30" i="17"/>
  <c r="H30" i="17"/>
  <c r="G30" i="17"/>
  <c r="F30" i="17"/>
  <c r="E30" i="17"/>
  <c r="D30" i="17"/>
  <c r="I28" i="17"/>
  <c r="H28" i="17"/>
  <c r="G28" i="17"/>
  <c r="F28" i="17"/>
  <c r="E28" i="17"/>
  <c r="D28" i="17"/>
  <c r="C14" i="17"/>
  <c r="I12" i="17"/>
  <c r="H12" i="17"/>
  <c r="G12" i="17"/>
  <c r="F12" i="17"/>
  <c r="E12" i="17"/>
  <c r="D12" i="17"/>
  <c r="I11" i="17"/>
  <c r="H11" i="17"/>
  <c r="G11" i="17"/>
  <c r="F11" i="17"/>
  <c r="E11" i="17"/>
  <c r="D11" i="17"/>
  <c r="I10" i="17"/>
  <c r="H10" i="17"/>
  <c r="G10" i="17"/>
  <c r="F10" i="17"/>
  <c r="E10" i="17"/>
  <c r="D10" i="17"/>
  <c r="I9" i="17"/>
  <c r="H9" i="17"/>
  <c r="G9" i="17"/>
  <c r="F9" i="17"/>
  <c r="E9" i="17"/>
  <c r="D9" i="17"/>
  <c r="I7" i="17"/>
  <c r="H7" i="17"/>
  <c r="G7" i="17"/>
  <c r="F7" i="17"/>
  <c r="E7" i="17"/>
  <c r="D7" i="17"/>
  <c r="F42" i="6" l="1"/>
  <c r="C124" i="17"/>
  <c r="C128" i="17" s="1"/>
  <c r="C129" i="17" s="1"/>
  <c r="C133" i="17" s="1"/>
  <c r="C125" i="17"/>
  <c r="C126" i="17"/>
  <c r="C103" i="17"/>
  <c r="C107" i="17" s="1"/>
  <c r="C108" i="17" s="1"/>
  <c r="C112" i="17" s="1"/>
  <c r="C104" i="17"/>
  <c r="C105" i="17"/>
  <c r="E80" i="17"/>
  <c r="E82" i="17" s="1"/>
  <c r="F102" i="17"/>
  <c r="C85" i="17"/>
  <c r="C86" i="17" s="1"/>
  <c r="C82" i="17"/>
  <c r="C83" i="17"/>
  <c r="C60" i="17"/>
  <c r="C65" i="17" s="1"/>
  <c r="C61" i="17"/>
  <c r="C62" i="17"/>
  <c r="C36" i="17"/>
  <c r="C38" i="17"/>
  <c r="C37" i="17"/>
  <c r="C15" i="17"/>
  <c r="C16" i="17"/>
  <c r="C17" i="17"/>
  <c r="G123" i="17"/>
  <c r="C126" i="12"/>
  <c r="C125" i="12"/>
  <c r="C124" i="12"/>
  <c r="C103" i="12"/>
  <c r="C104" i="12"/>
  <c r="C105" i="12"/>
  <c r="C81" i="12"/>
  <c r="C82" i="12"/>
  <c r="C83" i="12"/>
  <c r="C60" i="12"/>
  <c r="C61" i="12"/>
  <c r="C62" i="12"/>
  <c r="C36" i="12"/>
  <c r="C37" i="12"/>
  <c r="C38" i="12"/>
  <c r="C16" i="12"/>
  <c r="C17" i="12"/>
  <c r="C15" i="12"/>
  <c r="D59" i="12"/>
  <c r="E80" i="12"/>
  <c r="F102" i="12"/>
  <c r="I80" i="17"/>
  <c r="F14" i="12"/>
  <c r="G35" i="12"/>
  <c r="H59" i="12"/>
  <c r="I80" i="12"/>
  <c r="D35" i="17"/>
  <c r="H35" i="17"/>
  <c r="E59" i="17"/>
  <c r="I59" i="17"/>
  <c r="F80" i="17"/>
  <c r="E145" i="17"/>
  <c r="I145" i="17"/>
  <c r="E145" i="12"/>
  <c r="I145" i="12"/>
  <c r="D14" i="17"/>
  <c r="H14" i="17"/>
  <c r="E35" i="17"/>
  <c r="I35" i="17"/>
  <c r="G80" i="17"/>
  <c r="E123" i="17"/>
  <c r="I123" i="17"/>
  <c r="G14" i="12"/>
  <c r="D35" i="12"/>
  <c r="H35" i="12"/>
  <c r="E59" i="12"/>
  <c r="I59" i="12"/>
  <c r="F80" i="12"/>
  <c r="G102" i="12"/>
  <c r="D123" i="12"/>
  <c r="H123" i="12"/>
  <c r="E14" i="17"/>
  <c r="I14" i="17"/>
  <c r="E102" i="17"/>
  <c r="I102" i="17"/>
  <c r="G123" i="12"/>
  <c r="D145" i="12"/>
  <c r="H145" i="12"/>
  <c r="C150" i="17"/>
  <c r="C151" i="17" s="1"/>
  <c r="C155" i="17" s="1"/>
  <c r="F14" i="17"/>
  <c r="G59" i="17"/>
  <c r="G102" i="17"/>
  <c r="G145" i="17"/>
  <c r="D14" i="12"/>
  <c r="H14" i="12"/>
  <c r="E35" i="12"/>
  <c r="I35" i="12"/>
  <c r="F59" i="12"/>
  <c r="G80" i="12"/>
  <c r="D102" i="12"/>
  <c r="H102" i="12"/>
  <c r="E123" i="12"/>
  <c r="I123" i="12"/>
  <c r="F145" i="12"/>
  <c r="G14" i="17"/>
  <c r="G35" i="17"/>
  <c r="D59" i="17"/>
  <c r="H59" i="17"/>
  <c r="D80" i="17"/>
  <c r="H80" i="17"/>
  <c r="D102" i="17"/>
  <c r="H102" i="17"/>
  <c r="D123" i="17"/>
  <c r="H123" i="17"/>
  <c r="D145" i="17"/>
  <c r="H145" i="17"/>
  <c r="E14" i="12"/>
  <c r="I14" i="12"/>
  <c r="F35" i="12"/>
  <c r="G59" i="12"/>
  <c r="D80" i="12"/>
  <c r="H80" i="12"/>
  <c r="E102" i="12"/>
  <c r="I102" i="12"/>
  <c r="F123" i="12"/>
  <c r="G145" i="12"/>
  <c r="G42" i="6"/>
  <c r="F59" i="17"/>
  <c r="F145" i="17"/>
  <c r="F35" i="17"/>
  <c r="F123" i="17"/>
  <c r="D124" i="17" l="1"/>
  <c r="D125" i="17"/>
  <c r="D126" i="17"/>
  <c r="F124" i="17"/>
  <c r="F125" i="17"/>
  <c r="F126" i="17"/>
  <c r="I126" i="17"/>
  <c r="I124" i="17"/>
  <c r="I128" i="17" s="1"/>
  <c r="I129" i="17" s="1"/>
  <c r="I133" i="17" s="1"/>
  <c r="P36" i="8" s="1"/>
  <c r="I125" i="17"/>
  <c r="E124" i="17"/>
  <c r="E125" i="17"/>
  <c r="E126" i="17"/>
  <c r="G124" i="17"/>
  <c r="G128" i="17" s="1"/>
  <c r="G129" i="17" s="1"/>
  <c r="G133" i="17" s="1"/>
  <c r="P34" i="8" s="1"/>
  <c r="G125" i="17"/>
  <c r="G126" i="17"/>
  <c r="H125" i="17"/>
  <c r="H126" i="17"/>
  <c r="H124" i="17"/>
  <c r="E83" i="17"/>
  <c r="E81" i="17"/>
  <c r="E85" i="17" s="1"/>
  <c r="E86" i="17" s="1"/>
  <c r="E90" i="17" s="1"/>
  <c r="N32" i="8" s="1"/>
  <c r="H105" i="17"/>
  <c r="H103" i="17"/>
  <c r="H107" i="17" s="1"/>
  <c r="H108" i="17" s="1"/>
  <c r="H112" i="17" s="1"/>
  <c r="O35" i="8" s="1"/>
  <c r="H104" i="17"/>
  <c r="D103" i="17"/>
  <c r="D104" i="17"/>
  <c r="D105" i="17"/>
  <c r="F103" i="17"/>
  <c r="F104" i="17"/>
  <c r="F105" i="17"/>
  <c r="G104" i="17"/>
  <c r="G105" i="17"/>
  <c r="G103" i="17"/>
  <c r="E104" i="17"/>
  <c r="E103" i="17"/>
  <c r="E107" i="17" s="1"/>
  <c r="E108" i="17" s="1"/>
  <c r="E112" i="17" s="1"/>
  <c r="O32" i="8" s="1"/>
  <c r="E105" i="17"/>
  <c r="I103" i="17"/>
  <c r="I107" i="17" s="1"/>
  <c r="I108" i="17" s="1"/>
  <c r="I112" i="17" s="1"/>
  <c r="O36" i="8" s="1"/>
  <c r="I105" i="17"/>
  <c r="I104" i="17"/>
  <c r="G82" i="17"/>
  <c r="G81" i="17"/>
  <c r="G85" i="17" s="1"/>
  <c r="G86" i="17" s="1"/>
  <c r="G90" i="17" s="1"/>
  <c r="N34" i="8" s="1"/>
  <c r="G83" i="17"/>
  <c r="F81" i="17"/>
  <c r="F85" i="17" s="1"/>
  <c r="F86" i="17" s="1"/>
  <c r="F90" i="17" s="1"/>
  <c r="N33" i="8" s="1"/>
  <c r="F82" i="17"/>
  <c r="F83" i="17"/>
  <c r="I81" i="17"/>
  <c r="I85" i="17" s="1"/>
  <c r="I86" i="17" s="1"/>
  <c r="I90" i="17" s="1"/>
  <c r="N36" i="8" s="1"/>
  <c r="I82" i="17"/>
  <c r="I83" i="17"/>
  <c r="H83" i="17"/>
  <c r="H81" i="17"/>
  <c r="H85" i="17" s="1"/>
  <c r="H86" i="17" s="1"/>
  <c r="H90" i="17" s="1"/>
  <c r="N35" i="8" s="1"/>
  <c r="H82" i="17"/>
  <c r="D81" i="17"/>
  <c r="D82" i="17"/>
  <c r="D83" i="17"/>
  <c r="F60" i="17"/>
  <c r="F61" i="17"/>
  <c r="F62" i="17"/>
  <c r="H61" i="17"/>
  <c r="H62" i="17"/>
  <c r="H60" i="17"/>
  <c r="D60" i="17"/>
  <c r="D64" i="17" s="1"/>
  <c r="D65" i="17" s="1"/>
  <c r="D69" i="17" s="1"/>
  <c r="M31" i="8" s="1"/>
  <c r="D61" i="17"/>
  <c r="D62" i="17"/>
  <c r="G60" i="17"/>
  <c r="G61" i="17"/>
  <c r="G62" i="17"/>
  <c r="I62" i="17"/>
  <c r="I60" i="17"/>
  <c r="I64" i="17" s="1"/>
  <c r="I65" i="17" s="1"/>
  <c r="I69" i="17" s="1"/>
  <c r="M36" i="8" s="1"/>
  <c r="I61" i="17"/>
  <c r="E60" i="17"/>
  <c r="E64" i="17" s="1"/>
  <c r="E65" i="17" s="1"/>
  <c r="E69" i="17" s="1"/>
  <c r="M32" i="8" s="1"/>
  <c r="E61" i="17"/>
  <c r="E62" i="17"/>
  <c r="E150" i="17"/>
  <c r="E151" i="17" s="1"/>
  <c r="E155" i="17" s="1"/>
  <c r="Q32" i="8" s="1"/>
  <c r="F36" i="17"/>
  <c r="F37" i="17"/>
  <c r="F38" i="17"/>
  <c r="E37" i="17"/>
  <c r="E36" i="17"/>
  <c r="E40" i="17" s="1"/>
  <c r="E41" i="17" s="1"/>
  <c r="E45" i="17" s="1"/>
  <c r="L32" i="8" s="1"/>
  <c r="E38" i="17"/>
  <c r="H37" i="17"/>
  <c r="H38" i="17"/>
  <c r="H36" i="17"/>
  <c r="H40" i="17" s="1"/>
  <c r="H41" i="17" s="1"/>
  <c r="H45" i="17" s="1"/>
  <c r="L35" i="8" s="1"/>
  <c r="I38" i="17"/>
  <c r="I36" i="17"/>
  <c r="I40" i="17" s="1"/>
  <c r="I41" i="17" s="1"/>
  <c r="I45" i="17" s="1"/>
  <c r="L36" i="8" s="1"/>
  <c r="I37" i="17"/>
  <c r="D36" i="17"/>
  <c r="D40" i="17" s="1"/>
  <c r="D41" i="17" s="1"/>
  <c r="D45" i="17" s="1"/>
  <c r="L31" i="8" s="1"/>
  <c r="D37" i="17"/>
  <c r="D38" i="17"/>
  <c r="G36" i="17"/>
  <c r="G40" i="17" s="1"/>
  <c r="G41" i="17" s="1"/>
  <c r="G45" i="17" s="1"/>
  <c r="L34" i="8" s="1"/>
  <c r="G37" i="17"/>
  <c r="G38" i="17"/>
  <c r="E15" i="17"/>
  <c r="E19" i="17" s="1"/>
  <c r="E20" i="17" s="1"/>
  <c r="E24" i="17" s="1"/>
  <c r="K32" i="8" s="1"/>
  <c r="E16" i="17"/>
  <c r="E17" i="17"/>
  <c r="F15" i="17"/>
  <c r="F19" i="17" s="1"/>
  <c r="F20" i="17" s="1"/>
  <c r="F24" i="17" s="1"/>
  <c r="K33" i="8" s="1"/>
  <c r="F16" i="17"/>
  <c r="F17" i="17"/>
  <c r="D15" i="17"/>
  <c r="D19" i="17" s="1"/>
  <c r="D20" i="17" s="1"/>
  <c r="D24" i="17" s="1"/>
  <c r="K31" i="8" s="1"/>
  <c r="D16" i="17"/>
  <c r="D17" i="17"/>
  <c r="G15" i="17"/>
  <c r="G19" i="17" s="1"/>
  <c r="G20" i="17" s="1"/>
  <c r="G24" i="17" s="1"/>
  <c r="K34" i="8" s="1"/>
  <c r="G16" i="17"/>
  <c r="G17" i="17"/>
  <c r="I17" i="17"/>
  <c r="I15" i="17"/>
  <c r="I19" i="17" s="1"/>
  <c r="I20" i="17" s="1"/>
  <c r="I24" i="17" s="1"/>
  <c r="K36" i="8" s="1"/>
  <c r="I16" i="17"/>
  <c r="H16" i="17"/>
  <c r="H17" i="17"/>
  <c r="H15" i="17"/>
  <c r="H19" i="17" s="1"/>
  <c r="H20" i="17" s="1"/>
  <c r="H24" i="17" s="1"/>
  <c r="K35" i="8" s="1"/>
  <c r="I126" i="12"/>
  <c r="I124" i="12"/>
  <c r="I125" i="12"/>
  <c r="G124" i="12"/>
  <c r="G128" i="12" s="1"/>
  <c r="G129" i="12" s="1"/>
  <c r="G133" i="12" s="1"/>
  <c r="G125" i="12"/>
  <c r="G126" i="12"/>
  <c r="E124" i="12"/>
  <c r="E128" i="12" s="1"/>
  <c r="E129" i="12" s="1"/>
  <c r="E133" i="12" s="1"/>
  <c r="E125" i="12"/>
  <c r="E126" i="12"/>
  <c r="H125" i="12"/>
  <c r="H126" i="12"/>
  <c r="H124" i="12"/>
  <c r="F124" i="12"/>
  <c r="F125" i="12"/>
  <c r="F126" i="12"/>
  <c r="D124" i="12"/>
  <c r="D128" i="12" s="1"/>
  <c r="D129" i="12" s="1"/>
  <c r="D133" i="12" s="1"/>
  <c r="D125" i="12"/>
  <c r="D126" i="12"/>
  <c r="H104" i="12"/>
  <c r="H105" i="12"/>
  <c r="H103" i="12"/>
  <c r="H107" i="12" s="1"/>
  <c r="H108" i="12" s="1"/>
  <c r="H112" i="12" s="1"/>
  <c r="D103" i="12"/>
  <c r="D107" i="12" s="1"/>
  <c r="D108" i="12" s="1"/>
  <c r="D112" i="12" s="1"/>
  <c r="D104" i="12"/>
  <c r="D105" i="12"/>
  <c r="F103" i="12"/>
  <c r="F104" i="12"/>
  <c r="F105" i="12"/>
  <c r="G103" i="12"/>
  <c r="G104" i="12"/>
  <c r="G105" i="12"/>
  <c r="I105" i="12"/>
  <c r="I103" i="12"/>
  <c r="I107" i="12" s="1"/>
  <c r="I108" i="12" s="1"/>
  <c r="I112" i="12" s="1"/>
  <c r="I104" i="12"/>
  <c r="E103" i="12"/>
  <c r="E107" i="12" s="1"/>
  <c r="E108" i="12" s="1"/>
  <c r="E112" i="12" s="1"/>
  <c r="E104" i="12"/>
  <c r="E105" i="12"/>
  <c r="G81" i="12"/>
  <c r="G82" i="12"/>
  <c r="G83" i="12"/>
  <c r="E81" i="12"/>
  <c r="E85" i="12" s="1"/>
  <c r="E86" i="12" s="1"/>
  <c r="E90" i="12" s="1"/>
  <c r="E82" i="12"/>
  <c r="E83" i="12"/>
  <c r="H82" i="12"/>
  <c r="H83" i="12"/>
  <c r="H81" i="12"/>
  <c r="H85" i="12" s="1"/>
  <c r="H86" i="12" s="1"/>
  <c r="H90" i="12" s="1"/>
  <c r="I83" i="12"/>
  <c r="I81" i="12"/>
  <c r="I85" i="12" s="1"/>
  <c r="I86" i="12" s="1"/>
  <c r="I90" i="12" s="1"/>
  <c r="I82" i="12"/>
  <c r="D81" i="12"/>
  <c r="D82" i="12"/>
  <c r="D83" i="12"/>
  <c r="F81" i="12"/>
  <c r="F82" i="12"/>
  <c r="F83" i="12"/>
  <c r="E150" i="12"/>
  <c r="E151" i="12" s="1"/>
  <c r="E155" i="12" s="1"/>
  <c r="H60" i="12"/>
  <c r="H64" i="12" s="1"/>
  <c r="H65" i="12" s="1"/>
  <c r="H69" i="12" s="1"/>
  <c r="H61" i="12"/>
  <c r="H62" i="12"/>
  <c r="I62" i="12"/>
  <c r="I60" i="12"/>
  <c r="I64" i="12" s="1"/>
  <c r="I65" i="12" s="1"/>
  <c r="I69" i="12" s="1"/>
  <c r="I61" i="12"/>
  <c r="E62" i="12"/>
  <c r="E60" i="12"/>
  <c r="E64" i="12" s="1"/>
  <c r="E65" i="12" s="1"/>
  <c r="E69" i="12" s="1"/>
  <c r="E61" i="12"/>
  <c r="G60" i="12"/>
  <c r="G64" i="12" s="1"/>
  <c r="G65" i="12" s="1"/>
  <c r="G69" i="12" s="1"/>
  <c r="G61" i="12"/>
  <c r="G62" i="12"/>
  <c r="F60" i="12"/>
  <c r="F64" i="12" s="1"/>
  <c r="F65" i="12" s="1"/>
  <c r="F69" i="12" s="1"/>
  <c r="F61" i="12"/>
  <c r="F62" i="12"/>
  <c r="D61" i="12"/>
  <c r="D62" i="12"/>
  <c r="D60" i="12"/>
  <c r="D64" i="12" s="1"/>
  <c r="D65" i="12" s="1"/>
  <c r="D69" i="12" s="1"/>
  <c r="E36" i="12"/>
  <c r="E40" i="12" s="1"/>
  <c r="E41" i="12" s="1"/>
  <c r="E45" i="12" s="1"/>
  <c r="E37" i="12"/>
  <c r="E38" i="12"/>
  <c r="F36" i="12"/>
  <c r="F40" i="12" s="1"/>
  <c r="F41" i="12" s="1"/>
  <c r="F45" i="12" s="1"/>
  <c r="F37" i="12"/>
  <c r="F38" i="12"/>
  <c r="G36" i="12"/>
  <c r="G40" i="12" s="1"/>
  <c r="G41" i="12" s="1"/>
  <c r="G45" i="12" s="1"/>
  <c r="G37" i="12"/>
  <c r="G38" i="12"/>
  <c r="D36" i="12"/>
  <c r="D40" i="12" s="1"/>
  <c r="D41" i="12" s="1"/>
  <c r="D45" i="12" s="1"/>
  <c r="D37" i="12"/>
  <c r="D38" i="12"/>
  <c r="F150" i="12"/>
  <c r="F151" i="12" s="1"/>
  <c r="F155" i="12" s="1"/>
  <c r="I38" i="12"/>
  <c r="I36" i="12"/>
  <c r="I40" i="12" s="1"/>
  <c r="I41" i="12" s="1"/>
  <c r="I45" i="12" s="1"/>
  <c r="I37" i="12"/>
  <c r="H37" i="12"/>
  <c r="H38" i="12"/>
  <c r="H36" i="12"/>
  <c r="H40" i="12" s="1"/>
  <c r="H41" i="12" s="1"/>
  <c r="H45" i="12" s="1"/>
  <c r="E16" i="12"/>
  <c r="E15" i="12"/>
  <c r="E19" i="12" s="1"/>
  <c r="E20" i="12" s="1"/>
  <c r="E24" i="12" s="1"/>
  <c r="E17" i="12"/>
  <c r="I17" i="12"/>
  <c r="I15" i="12"/>
  <c r="I19" i="12" s="1"/>
  <c r="I20" i="12" s="1"/>
  <c r="I24" i="12" s="1"/>
  <c r="I16" i="12"/>
  <c r="G15" i="12"/>
  <c r="G19" i="12" s="1"/>
  <c r="G20" i="12" s="1"/>
  <c r="G24" i="12" s="1"/>
  <c r="G16" i="12"/>
  <c r="G17" i="12"/>
  <c r="F15" i="12"/>
  <c r="F19" i="12" s="1"/>
  <c r="F20" i="12" s="1"/>
  <c r="F24" i="12" s="1"/>
  <c r="F16" i="12"/>
  <c r="F17" i="12"/>
  <c r="D15" i="12"/>
  <c r="D19" i="12" s="1"/>
  <c r="D20" i="12" s="1"/>
  <c r="D24" i="12" s="1"/>
  <c r="D16" i="12"/>
  <c r="D17" i="12"/>
  <c r="H16" i="12"/>
  <c r="H15" i="12"/>
  <c r="H19" i="12" s="1"/>
  <c r="H20" i="12" s="1"/>
  <c r="H24" i="12" s="1"/>
  <c r="H17" i="12"/>
  <c r="F107" i="12"/>
  <c r="F108" i="12" s="1"/>
  <c r="F112" i="12" s="1"/>
  <c r="I150" i="12"/>
  <c r="I151" i="12" s="1"/>
  <c r="I155" i="12" s="1"/>
  <c r="D128" i="17"/>
  <c r="D129" i="17" s="1"/>
  <c r="D133" i="17" s="1"/>
  <c r="P31" i="8" s="1"/>
  <c r="H64" i="17"/>
  <c r="H65" i="17" s="1"/>
  <c r="H69" i="17" s="1"/>
  <c r="M35" i="8" s="1"/>
  <c r="I150" i="17"/>
  <c r="I151" i="17" s="1"/>
  <c r="I155" i="17" s="1"/>
  <c r="Q36" i="8" s="1"/>
  <c r="E128" i="17"/>
  <c r="E129" i="17" s="1"/>
  <c r="E133" i="17" s="1"/>
  <c r="P32" i="8" s="1"/>
  <c r="H150" i="17"/>
  <c r="H151" i="17" s="1"/>
  <c r="H155" i="17" s="1"/>
  <c r="Q35" i="8" s="1"/>
  <c r="D150" i="12"/>
  <c r="D151" i="12" s="1"/>
  <c r="D155" i="12" s="1"/>
  <c r="G107" i="12"/>
  <c r="G108" i="12" s="1"/>
  <c r="G112" i="12" s="1"/>
  <c r="D85" i="17"/>
  <c r="D86" i="17" s="1"/>
  <c r="D90" i="17" s="1"/>
  <c r="N31" i="8" s="1"/>
  <c r="H128" i="12"/>
  <c r="H129" i="12" s="1"/>
  <c r="H133" i="12" s="1"/>
  <c r="F85" i="12"/>
  <c r="F86" i="12" s="1"/>
  <c r="F90" i="12" s="1"/>
  <c r="D107" i="17"/>
  <c r="D108" i="17" s="1"/>
  <c r="D112" i="17" s="1"/>
  <c r="O31" i="8" s="1"/>
  <c r="D150" i="17"/>
  <c r="D151" i="17" s="1"/>
  <c r="D155" i="17" s="1"/>
  <c r="Q31" i="8" s="1"/>
  <c r="H150" i="12"/>
  <c r="H151" i="12" s="1"/>
  <c r="H155" i="12" s="1"/>
  <c r="G85" i="12"/>
  <c r="G86" i="12" s="1"/>
  <c r="G90" i="12" s="1"/>
  <c r="I128" i="12"/>
  <c r="I129" i="12" s="1"/>
  <c r="I133" i="12" s="1"/>
  <c r="C40" i="17"/>
  <c r="C41" i="17" s="1"/>
  <c r="C45" i="17" s="1"/>
  <c r="C19" i="17"/>
  <c r="C20" i="17" s="1"/>
  <c r="C24" i="17" s="1"/>
  <c r="G107" i="17"/>
  <c r="G108" i="17" s="1"/>
  <c r="G112" i="17" s="1"/>
  <c r="O34" i="8" s="1"/>
  <c r="G150" i="12"/>
  <c r="G151" i="12" s="1"/>
  <c r="G155" i="12" s="1"/>
  <c r="H128" i="17"/>
  <c r="H129" i="17" s="1"/>
  <c r="H133" i="17" s="1"/>
  <c r="P35" i="8" s="1"/>
  <c r="F128" i="12"/>
  <c r="F129" i="12" s="1"/>
  <c r="F133" i="12" s="1"/>
  <c r="D85" i="12"/>
  <c r="D86" i="12" s="1"/>
  <c r="D90" i="12" s="1"/>
  <c r="I42" i="6"/>
  <c r="H42" i="6"/>
  <c r="C85" i="12"/>
  <c r="C86" i="12" s="1"/>
  <c r="C90" i="12" s="1"/>
  <c r="C64" i="12"/>
  <c r="C65" i="12" s="1"/>
  <c r="C69" i="12" s="1"/>
  <c r="C150" i="12"/>
  <c r="C151" i="12" s="1"/>
  <c r="C155" i="12" s="1"/>
  <c r="C128" i="12"/>
  <c r="C129" i="12" s="1"/>
  <c r="C133" i="12" s="1"/>
  <c r="C40" i="12"/>
  <c r="C41" i="12" s="1"/>
  <c r="C45" i="12" s="1"/>
  <c r="C107" i="12"/>
  <c r="C108" i="12" s="1"/>
  <c r="C112" i="12" s="1"/>
  <c r="C19" i="12"/>
  <c r="C20" i="12" s="1"/>
  <c r="C24" i="12" s="1"/>
  <c r="F107" i="17"/>
  <c r="F108" i="17" s="1"/>
  <c r="F112" i="17" s="1"/>
  <c r="O33" i="8" s="1"/>
  <c r="I141" i="1"/>
  <c r="H141" i="1"/>
  <c r="G141" i="1"/>
  <c r="F141" i="1"/>
  <c r="E141" i="1"/>
  <c r="D141" i="1"/>
  <c r="I140" i="1"/>
  <c r="H140" i="1"/>
  <c r="G140" i="1"/>
  <c r="F140" i="1"/>
  <c r="E140" i="1"/>
  <c r="D140" i="1"/>
  <c r="I141" i="4"/>
  <c r="H141" i="4"/>
  <c r="G141" i="4"/>
  <c r="F141" i="4"/>
  <c r="E141" i="4"/>
  <c r="D141" i="4"/>
  <c r="I140" i="4"/>
  <c r="H140" i="4"/>
  <c r="G140" i="4"/>
  <c r="F140" i="4"/>
  <c r="E140" i="4"/>
  <c r="D140" i="4"/>
  <c r="I142" i="5"/>
  <c r="H142" i="5"/>
  <c r="G142" i="5"/>
  <c r="F142" i="5"/>
  <c r="E142" i="5"/>
  <c r="D142" i="5"/>
  <c r="I141" i="5"/>
  <c r="H141" i="5"/>
  <c r="G141" i="5"/>
  <c r="F141" i="5"/>
  <c r="E141" i="5"/>
  <c r="D141" i="5"/>
  <c r="I141" i="6"/>
  <c r="H141" i="6"/>
  <c r="G141" i="6"/>
  <c r="F141" i="6"/>
  <c r="E141" i="6"/>
  <c r="D141" i="6"/>
  <c r="I140" i="6"/>
  <c r="H140" i="6"/>
  <c r="G140" i="6"/>
  <c r="F140" i="6"/>
  <c r="E140" i="6"/>
  <c r="D140" i="6"/>
  <c r="I119" i="1"/>
  <c r="H119" i="1"/>
  <c r="G119" i="1"/>
  <c r="F119" i="1"/>
  <c r="E119" i="1"/>
  <c r="D119" i="1"/>
  <c r="I118" i="1"/>
  <c r="H118" i="1"/>
  <c r="G118" i="1"/>
  <c r="F118" i="1"/>
  <c r="E118" i="1"/>
  <c r="D118" i="1"/>
  <c r="I119" i="4"/>
  <c r="H119" i="4"/>
  <c r="G119" i="4"/>
  <c r="F119" i="4"/>
  <c r="E119" i="4"/>
  <c r="D119" i="4"/>
  <c r="I118" i="4"/>
  <c r="H118" i="4"/>
  <c r="G118" i="4"/>
  <c r="F118" i="4"/>
  <c r="E118" i="4"/>
  <c r="D118" i="4"/>
  <c r="I120" i="5"/>
  <c r="H120" i="5"/>
  <c r="G120" i="5"/>
  <c r="F120" i="5"/>
  <c r="E120" i="5"/>
  <c r="D120" i="5"/>
  <c r="I119" i="5"/>
  <c r="H119" i="5"/>
  <c r="G119" i="5"/>
  <c r="F119" i="5"/>
  <c r="E119" i="5"/>
  <c r="D119" i="5"/>
  <c r="I119" i="6"/>
  <c r="H119" i="6"/>
  <c r="G119" i="6"/>
  <c r="F119" i="6"/>
  <c r="E119" i="6"/>
  <c r="D119" i="6"/>
  <c r="I118" i="6"/>
  <c r="H118" i="6"/>
  <c r="G118" i="6"/>
  <c r="F118" i="6"/>
  <c r="E118" i="6"/>
  <c r="D118" i="6"/>
  <c r="I98" i="1"/>
  <c r="H98" i="1"/>
  <c r="G98" i="1"/>
  <c r="F98" i="1"/>
  <c r="E98" i="1"/>
  <c r="D98" i="1"/>
  <c r="I97" i="1"/>
  <c r="H97" i="1"/>
  <c r="G97" i="1"/>
  <c r="F97" i="1"/>
  <c r="E97" i="1"/>
  <c r="D97" i="1"/>
  <c r="I98" i="4"/>
  <c r="H98" i="4"/>
  <c r="G98" i="4"/>
  <c r="F98" i="4"/>
  <c r="E98" i="4"/>
  <c r="D98" i="4"/>
  <c r="I97" i="4"/>
  <c r="H97" i="4"/>
  <c r="G97" i="4"/>
  <c r="F97" i="4"/>
  <c r="E97" i="4"/>
  <c r="D97" i="4"/>
  <c r="I99" i="5"/>
  <c r="H99" i="5"/>
  <c r="G99" i="5"/>
  <c r="F99" i="5"/>
  <c r="E99" i="5"/>
  <c r="D99" i="5"/>
  <c r="I98" i="5"/>
  <c r="H98" i="5"/>
  <c r="G98" i="5"/>
  <c r="F98" i="5"/>
  <c r="E98" i="5"/>
  <c r="D98" i="5"/>
  <c r="I98" i="6"/>
  <c r="H98" i="6"/>
  <c r="G98" i="6"/>
  <c r="F98" i="6"/>
  <c r="E98" i="6"/>
  <c r="D98" i="6"/>
  <c r="I97" i="6"/>
  <c r="H97" i="6"/>
  <c r="G97" i="6"/>
  <c r="F97" i="6"/>
  <c r="E97" i="6"/>
  <c r="D97" i="6"/>
  <c r="I76" i="1"/>
  <c r="H76" i="1"/>
  <c r="G76" i="1"/>
  <c r="F76" i="1"/>
  <c r="E76" i="1"/>
  <c r="D76" i="1"/>
  <c r="I75" i="1"/>
  <c r="H75" i="1"/>
  <c r="G75" i="1"/>
  <c r="F75" i="1"/>
  <c r="E75" i="1"/>
  <c r="D75" i="1"/>
  <c r="I76" i="4"/>
  <c r="H76" i="4"/>
  <c r="G76" i="4"/>
  <c r="F76" i="4"/>
  <c r="E76" i="4"/>
  <c r="D76" i="4"/>
  <c r="I75" i="4"/>
  <c r="H75" i="4"/>
  <c r="G75" i="4"/>
  <c r="F75" i="4"/>
  <c r="E75" i="4"/>
  <c r="D75" i="4"/>
  <c r="I77" i="5"/>
  <c r="H77" i="5"/>
  <c r="G77" i="5"/>
  <c r="F77" i="5"/>
  <c r="E77" i="5"/>
  <c r="D77" i="5"/>
  <c r="I76" i="5"/>
  <c r="H76" i="5"/>
  <c r="G76" i="5"/>
  <c r="F76" i="5"/>
  <c r="E76" i="5"/>
  <c r="D76" i="5"/>
  <c r="I76" i="6"/>
  <c r="H76" i="6"/>
  <c r="G76" i="6"/>
  <c r="F76" i="6"/>
  <c r="E76" i="6"/>
  <c r="D76" i="6"/>
  <c r="I75" i="6"/>
  <c r="H75" i="6"/>
  <c r="G75" i="6"/>
  <c r="F75" i="6"/>
  <c r="E75" i="6"/>
  <c r="D75" i="6"/>
  <c r="I55" i="1"/>
  <c r="H55" i="1"/>
  <c r="G55" i="1"/>
  <c r="F55" i="1"/>
  <c r="E55" i="1"/>
  <c r="D55" i="1"/>
  <c r="I55" i="4"/>
  <c r="H55" i="4"/>
  <c r="G55" i="4"/>
  <c r="F55" i="4"/>
  <c r="E55" i="4"/>
  <c r="D55" i="4"/>
  <c r="I55" i="5"/>
  <c r="H55" i="5"/>
  <c r="G55" i="5"/>
  <c r="F55" i="5"/>
  <c r="E55" i="5"/>
  <c r="D55" i="5"/>
  <c r="I55" i="6"/>
  <c r="H55" i="6"/>
  <c r="G55" i="6"/>
  <c r="F55" i="6"/>
  <c r="E55" i="6"/>
  <c r="D55" i="6"/>
  <c r="I31" i="1"/>
  <c r="H31" i="1"/>
  <c r="G31" i="1"/>
  <c r="F31" i="1"/>
  <c r="E31" i="1"/>
  <c r="D31" i="1"/>
  <c r="I31" i="4"/>
  <c r="H31" i="4"/>
  <c r="G31" i="4"/>
  <c r="F31" i="4"/>
  <c r="E31" i="4"/>
  <c r="D31" i="4"/>
  <c r="I31" i="5"/>
  <c r="H31" i="5"/>
  <c r="G31" i="5"/>
  <c r="F31" i="5"/>
  <c r="E31" i="5"/>
  <c r="D31" i="5"/>
  <c r="I31" i="6"/>
  <c r="H31" i="6"/>
  <c r="G31" i="6"/>
  <c r="F31" i="6"/>
  <c r="E31" i="6"/>
  <c r="D31" i="6"/>
  <c r="I10" i="1"/>
  <c r="H10" i="1"/>
  <c r="G10" i="1"/>
  <c r="F10" i="1"/>
  <c r="E10" i="1"/>
  <c r="D10" i="1"/>
  <c r="I10" i="4"/>
  <c r="H10" i="4"/>
  <c r="G10" i="4"/>
  <c r="F10" i="4"/>
  <c r="E10" i="4"/>
  <c r="D10" i="4"/>
  <c r="I10" i="5"/>
  <c r="H10" i="5"/>
  <c r="G10" i="5"/>
  <c r="F10" i="5"/>
  <c r="E10" i="5"/>
  <c r="D10" i="5"/>
  <c r="I10" i="6"/>
  <c r="H10" i="6"/>
  <c r="G10" i="6"/>
  <c r="F10" i="6"/>
  <c r="E10" i="6"/>
  <c r="D10" i="6"/>
  <c r="G64" i="17" l="1"/>
  <c r="G65" i="17" s="1"/>
  <c r="G69" i="17" s="1"/>
  <c r="M34" i="8" s="1"/>
  <c r="G150" i="17"/>
  <c r="G151" i="17" s="1"/>
  <c r="G155" i="17" s="1"/>
  <c r="Q34" i="8" s="1"/>
  <c r="F128" i="17"/>
  <c r="F129" i="17" s="1"/>
  <c r="F133" i="17" s="1"/>
  <c r="P33" i="8" s="1"/>
  <c r="F150" i="17"/>
  <c r="F151" i="17" s="1"/>
  <c r="F155" i="17" s="1"/>
  <c r="Q33" i="8" s="1"/>
  <c r="F64" i="17"/>
  <c r="F65" i="17" s="1"/>
  <c r="F69" i="17" s="1"/>
  <c r="M33" i="8" s="1"/>
  <c r="F40" i="17"/>
  <c r="F41" i="17" s="1"/>
  <c r="F45" i="17" s="1"/>
  <c r="L33" i="8" s="1"/>
  <c r="H13" i="15"/>
  <c r="G13" i="15"/>
  <c r="F13" i="15"/>
  <c r="E13" i="15"/>
  <c r="D13" i="15"/>
  <c r="C13" i="15"/>
  <c r="B13" i="15"/>
  <c r="H13" i="14"/>
  <c r="G13" i="14"/>
  <c r="F13" i="14"/>
  <c r="E13" i="14"/>
  <c r="D13" i="14"/>
  <c r="C13" i="14"/>
  <c r="B13" i="14"/>
  <c r="H13" i="13"/>
  <c r="G13" i="13"/>
  <c r="F13" i="13"/>
  <c r="E13" i="13"/>
  <c r="D13" i="13"/>
  <c r="C13" i="13"/>
  <c r="B13" i="13"/>
  <c r="I56" i="1"/>
  <c r="H56" i="1"/>
  <c r="G56" i="1"/>
  <c r="F56" i="1"/>
  <c r="E56" i="1"/>
  <c r="D56" i="1"/>
  <c r="I77" i="1"/>
  <c r="H77" i="1"/>
  <c r="G77" i="1"/>
  <c r="F77" i="1"/>
  <c r="E77" i="1"/>
  <c r="D77" i="1"/>
  <c r="I99" i="1"/>
  <c r="H99" i="1"/>
  <c r="G99" i="1"/>
  <c r="F99" i="1"/>
  <c r="E99" i="1"/>
  <c r="D99" i="1"/>
  <c r="I120" i="1"/>
  <c r="H120" i="1"/>
  <c r="G120" i="1"/>
  <c r="F120" i="1"/>
  <c r="E120" i="1"/>
  <c r="D120" i="1"/>
  <c r="I56" i="4"/>
  <c r="H56" i="4"/>
  <c r="G56" i="4"/>
  <c r="F56" i="4"/>
  <c r="E56" i="4"/>
  <c r="D56" i="4"/>
  <c r="I77" i="4"/>
  <c r="H77" i="4"/>
  <c r="G77" i="4"/>
  <c r="F77" i="4"/>
  <c r="E77" i="4"/>
  <c r="D77" i="4"/>
  <c r="I99" i="4"/>
  <c r="H99" i="4"/>
  <c r="G99" i="4"/>
  <c r="F99" i="4"/>
  <c r="E99" i="4"/>
  <c r="D99" i="4"/>
  <c r="I120" i="4"/>
  <c r="H120" i="4"/>
  <c r="G120" i="4"/>
  <c r="F120" i="4"/>
  <c r="E120" i="4"/>
  <c r="D120" i="4"/>
  <c r="I56" i="5"/>
  <c r="H56" i="5"/>
  <c r="G56" i="5"/>
  <c r="F56" i="5"/>
  <c r="E56" i="5"/>
  <c r="D56" i="5"/>
  <c r="I78" i="5"/>
  <c r="H78" i="5"/>
  <c r="G78" i="5"/>
  <c r="F78" i="5"/>
  <c r="E78" i="5"/>
  <c r="D78" i="5"/>
  <c r="I100" i="5"/>
  <c r="H100" i="5"/>
  <c r="G100" i="5"/>
  <c r="F100" i="5"/>
  <c r="E100" i="5"/>
  <c r="D100" i="5"/>
  <c r="I121" i="5"/>
  <c r="H121" i="5"/>
  <c r="G121" i="5"/>
  <c r="F121" i="5"/>
  <c r="E121" i="5"/>
  <c r="D121" i="5"/>
  <c r="I56" i="6"/>
  <c r="H56" i="6"/>
  <c r="G56" i="6"/>
  <c r="F56" i="6"/>
  <c r="E56" i="6"/>
  <c r="D56" i="6"/>
  <c r="I77" i="6"/>
  <c r="H77" i="6"/>
  <c r="G77" i="6"/>
  <c r="F77" i="6"/>
  <c r="E77" i="6"/>
  <c r="D77" i="6"/>
  <c r="I99" i="6"/>
  <c r="H99" i="6"/>
  <c r="G99" i="6"/>
  <c r="F99" i="6"/>
  <c r="E99" i="6"/>
  <c r="D99" i="6"/>
  <c r="I120" i="6"/>
  <c r="H120" i="6"/>
  <c r="G120" i="6"/>
  <c r="F120" i="6"/>
  <c r="E120" i="6"/>
  <c r="D120" i="6"/>
  <c r="I153" i="6"/>
  <c r="H153" i="6"/>
  <c r="G153" i="6"/>
  <c r="F153" i="6"/>
  <c r="E153" i="6"/>
  <c r="D153" i="6"/>
  <c r="I131" i="6"/>
  <c r="H131" i="6"/>
  <c r="G131" i="6"/>
  <c r="F131" i="6"/>
  <c r="E131" i="6"/>
  <c r="D131" i="6"/>
  <c r="I110" i="6"/>
  <c r="H110" i="6"/>
  <c r="G110" i="6"/>
  <c r="F110" i="6"/>
  <c r="E110" i="6"/>
  <c r="I88" i="6"/>
  <c r="H88" i="6"/>
  <c r="G88" i="6"/>
  <c r="F88" i="6"/>
  <c r="E88" i="6"/>
  <c r="D88" i="6"/>
  <c r="I67" i="6"/>
  <c r="H67" i="6"/>
  <c r="G67" i="6"/>
  <c r="F67" i="6"/>
  <c r="E67" i="6"/>
  <c r="D67" i="6"/>
  <c r="I43" i="6"/>
  <c r="H43" i="6"/>
  <c r="F43" i="6"/>
  <c r="E43" i="6"/>
  <c r="D43" i="6"/>
  <c r="B39" i="8"/>
  <c r="C39" i="8"/>
  <c r="D39" i="8"/>
  <c r="E39" i="8"/>
  <c r="F39" i="8"/>
  <c r="G39" i="8"/>
  <c r="H39" i="8"/>
  <c r="I73" i="1"/>
  <c r="H73" i="1"/>
  <c r="G73" i="1"/>
  <c r="F73" i="1"/>
  <c r="E73" i="1"/>
  <c r="D73" i="1"/>
  <c r="I73" i="4"/>
  <c r="H73" i="4"/>
  <c r="G73" i="4"/>
  <c r="F73" i="4"/>
  <c r="E73" i="4"/>
  <c r="D73" i="4"/>
  <c r="I74" i="5"/>
  <c r="H74" i="5"/>
  <c r="G74" i="5"/>
  <c r="F74" i="5"/>
  <c r="E74" i="5"/>
  <c r="D74" i="5"/>
  <c r="I73" i="6"/>
  <c r="H73" i="6"/>
  <c r="G73" i="6"/>
  <c r="F73" i="6"/>
  <c r="E73" i="6"/>
  <c r="D73" i="6"/>
  <c r="I7" i="6"/>
  <c r="H7" i="6"/>
  <c r="G7" i="6"/>
  <c r="F7" i="6"/>
  <c r="E7" i="6"/>
  <c r="D7" i="6"/>
  <c r="I143" i="6"/>
  <c r="H143" i="6"/>
  <c r="G143" i="6"/>
  <c r="F143" i="6"/>
  <c r="E143" i="6"/>
  <c r="D143" i="6"/>
  <c r="I121" i="6"/>
  <c r="H121" i="6"/>
  <c r="G121" i="6"/>
  <c r="F121" i="6"/>
  <c r="E121" i="6"/>
  <c r="D121" i="6"/>
  <c r="I100" i="6"/>
  <c r="H100" i="6"/>
  <c r="G100" i="6"/>
  <c r="F100" i="6"/>
  <c r="E100" i="6"/>
  <c r="D100" i="6"/>
  <c r="I78" i="6"/>
  <c r="H78" i="6"/>
  <c r="G78" i="6"/>
  <c r="F78" i="6"/>
  <c r="E78" i="6"/>
  <c r="D78" i="6"/>
  <c r="I57" i="6"/>
  <c r="H57" i="6"/>
  <c r="G57" i="6"/>
  <c r="F57" i="6"/>
  <c r="E57" i="6"/>
  <c r="D57" i="6"/>
  <c r="I33" i="6"/>
  <c r="H33" i="6"/>
  <c r="G33" i="6"/>
  <c r="F33" i="6"/>
  <c r="E33" i="6"/>
  <c r="D33" i="6"/>
  <c r="I12" i="6"/>
  <c r="H12" i="6"/>
  <c r="G12" i="6"/>
  <c r="F12" i="6"/>
  <c r="E12" i="6"/>
  <c r="D12" i="6"/>
  <c r="I144" i="5"/>
  <c r="H144" i="5"/>
  <c r="G144" i="5"/>
  <c r="F144" i="5"/>
  <c r="E144" i="5"/>
  <c r="D144" i="5"/>
  <c r="I122" i="5"/>
  <c r="H122" i="5"/>
  <c r="G122" i="5"/>
  <c r="F122" i="5"/>
  <c r="E122" i="5"/>
  <c r="D122" i="5"/>
  <c r="I101" i="5"/>
  <c r="H101" i="5"/>
  <c r="G101" i="5"/>
  <c r="F101" i="5"/>
  <c r="E101" i="5"/>
  <c r="D101" i="5"/>
  <c r="I79" i="5"/>
  <c r="H79" i="5"/>
  <c r="G79" i="5"/>
  <c r="F79" i="5"/>
  <c r="E79" i="5"/>
  <c r="D79" i="5"/>
  <c r="I57" i="5"/>
  <c r="H57" i="5"/>
  <c r="G57" i="5"/>
  <c r="F57" i="5"/>
  <c r="E57" i="5"/>
  <c r="D57" i="5"/>
  <c r="I33" i="5"/>
  <c r="H33" i="5"/>
  <c r="G33" i="5"/>
  <c r="F33" i="5"/>
  <c r="E33" i="5"/>
  <c r="D33" i="5"/>
  <c r="I12" i="5"/>
  <c r="H12" i="5"/>
  <c r="G12" i="5"/>
  <c r="F12" i="5"/>
  <c r="E12" i="5"/>
  <c r="D12" i="5"/>
  <c r="I143" i="4"/>
  <c r="H143" i="4"/>
  <c r="G143" i="4"/>
  <c r="F143" i="4"/>
  <c r="E143" i="4"/>
  <c r="D143" i="4"/>
  <c r="I121" i="4"/>
  <c r="H121" i="4"/>
  <c r="G121" i="4"/>
  <c r="F121" i="4"/>
  <c r="E121" i="4"/>
  <c r="D121" i="4"/>
  <c r="I100" i="4"/>
  <c r="H100" i="4"/>
  <c r="G100" i="4"/>
  <c r="F100" i="4"/>
  <c r="E100" i="4"/>
  <c r="D100" i="4"/>
  <c r="I78" i="4"/>
  <c r="H78" i="4"/>
  <c r="G78" i="4"/>
  <c r="F78" i="4"/>
  <c r="E78" i="4"/>
  <c r="D78" i="4"/>
  <c r="I57" i="4"/>
  <c r="H57" i="4"/>
  <c r="G57" i="4"/>
  <c r="F57" i="4"/>
  <c r="E57" i="4"/>
  <c r="D57" i="4"/>
  <c r="I33" i="4"/>
  <c r="H33" i="4"/>
  <c r="G33" i="4"/>
  <c r="F33" i="4"/>
  <c r="E33" i="4"/>
  <c r="D33" i="4"/>
  <c r="I12" i="4"/>
  <c r="H12" i="4"/>
  <c r="G12" i="4"/>
  <c r="F12" i="4"/>
  <c r="E12" i="4"/>
  <c r="D12" i="4"/>
  <c r="I12" i="1"/>
  <c r="H12" i="1"/>
  <c r="G12" i="1"/>
  <c r="F12" i="1"/>
  <c r="E12" i="1"/>
  <c r="D12" i="1"/>
  <c r="I143" i="1"/>
  <c r="H143" i="1"/>
  <c r="G143" i="1"/>
  <c r="F143" i="1"/>
  <c r="E143" i="1"/>
  <c r="D143" i="1"/>
  <c r="I121" i="1"/>
  <c r="H121" i="1"/>
  <c r="G121" i="1"/>
  <c r="F121" i="1"/>
  <c r="E121" i="1"/>
  <c r="D121" i="1"/>
  <c r="I100" i="1"/>
  <c r="H100" i="1"/>
  <c r="G100" i="1"/>
  <c r="F100" i="1"/>
  <c r="E100" i="1"/>
  <c r="D100" i="1"/>
  <c r="I78" i="1"/>
  <c r="H78" i="1"/>
  <c r="G78" i="1"/>
  <c r="F78" i="1"/>
  <c r="E78" i="1"/>
  <c r="D78" i="1"/>
  <c r="I57" i="1"/>
  <c r="H57" i="1"/>
  <c r="G57" i="1"/>
  <c r="F57" i="1"/>
  <c r="E57" i="1"/>
  <c r="D57" i="1"/>
  <c r="I33" i="1"/>
  <c r="H33" i="1"/>
  <c r="G33" i="1"/>
  <c r="F33" i="1"/>
  <c r="E33" i="1"/>
  <c r="D33" i="1"/>
  <c r="I142" i="4"/>
  <c r="H142" i="4"/>
  <c r="G142" i="4"/>
  <c r="F142" i="4"/>
  <c r="E142" i="4"/>
  <c r="D142" i="4"/>
  <c r="I32" i="4"/>
  <c r="H32" i="4"/>
  <c r="G32" i="4"/>
  <c r="F32" i="4"/>
  <c r="E32" i="4"/>
  <c r="D32" i="4"/>
  <c r="I143" i="5"/>
  <c r="H143" i="5"/>
  <c r="G143" i="5"/>
  <c r="F143" i="5"/>
  <c r="E143" i="5"/>
  <c r="D143" i="5"/>
  <c r="I32" i="5"/>
  <c r="H32" i="5"/>
  <c r="G32" i="5"/>
  <c r="F32" i="5"/>
  <c r="E32" i="5"/>
  <c r="D32" i="5"/>
  <c r="I142" i="6"/>
  <c r="H142" i="6"/>
  <c r="G142" i="6"/>
  <c r="F142" i="6"/>
  <c r="E142" i="6"/>
  <c r="D142" i="6"/>
  <c r="I32" i="6"/>
  <c r="H32" i="6"/>
  <c r="G32" i="6"/>
  <c r="F32" i="6"/>
  <c r="E32" i="6"/>
  <c r="D32" i="6"/>
  <c r="I142" i="1"/>
  <c r="H142" i="1"/>
  <c r="G142" i="1"/>
  <c r="F142" i="1"/>
  <c r="E142" i="1"/>
  <c r="D142" i="1"/>
  <c r="I32" i="1"/>
  <c r="H32" i="1"/>
  <c r="G32" i="1"/>
  <c r="F32" i="1"/>
  <c r="E32" i="1"/>
  <c r="D32" i="1"/>
  <c r="C145" i="1"/>
  <c r="C145" i="4"/>
  <c r="C146" i="5"/>
  <c r="C145" i="6"/>
  <c r="C123" i="1"/>
  <c r="C123" i="4"/>
  <c r="C124" i="5"/>
  <c r="C102" i="1"/>
  <c r="C102" i="4"/>
  <c r="C103" i="5"/>
  <c r="C102" i="6"/>
  <c r="C80" i="1"/>
  <c r="C80" i="4"/>
  <c r="C81" i="5"/>
  <c r="C80" i="6"/>
  <c r="C59" i="1"/>
  <c r="C59" i="4"/>
  <c r="C59" i="5"/>
  <c r="C59" i="6"/>
  <c r="C35" i="1"/>
  <c r="C35" i="4"/>
  <c r="C35" i="5"/>
  <c r="C35" i="6"/>
  <c r="I153" i="5"/>
  <c r="H153" i="5"/>
  <c r="G153" i="5"/>
  <c r="F153" i="5"/>
  <c r="E153" i="5"/>
  <c r="D153" i="5"/>
  <c r="I131" i="5"/>
  <c r="H131" i="5"/>
  <c r="G131" i="5"/>
  <c r="F131" i="5"/>
  <c r="E131" i="5"/>
  <c r="D131" i="5"/>
  <c r="I110" i="5"/>
  <c r="H110" i="5"/>
  <c r="G110" i="5"/>
  <c r="F110" i="5"/>
  <c r="E110" i="5"/>
  <c r="D110" i="5"/>
  <c r="I88" i="5"/>
  <c r="H88" i="5"/>
  <c r="G88" i="5"/>
  <c r="F88" i="5"/>
  <c r="E88" i="5"/>
  <c r="D88" i="5"/>
  <c r="I66" i="5"/>
  <c r="H66" i="5"/>
  <c r="G66" i="5"/>
  <c r="F66" i="5"/>
  <c r="E66" i="5"/>
  <c r="D66" i="5"/>
  <c r="I42" i="5"/>
  <c r="H42" i="5"/>
  <c r="G42" i="5"/>
  <c r="F42" i="5"/>
  <c r="E42" i="5"/>
  <c r="D42" i="5"/>
  <c r="I21" i="5"/>
  <c r="H21" i="5"/>
  <c r="G21" i="5"/>
  <c r="F21" i="5"/>
  <c r="D21" i="5"/>
  <c r="G152" i="4"/>
  <c r="F152" i="4"/>
  <c r="E152" i="4"/>
  <c r="D152" i="4"/>
  <c r="G130" i="4"/>
  <c r="F130" i="4"/>
  <c r="E130" i="4"/>
  <c r="D130" i="4"/>
  <c r="G109" i="4"/>
  <c r="F109" i="4"/>
  <c r="E109" i="4"/>
  <c r="D109" i="4"/>
  <c r="G87" i="4"/>
  <c r="F87" i="4"/>
  <c r="E87" i="4"/>
  <c r="D87" i="4"/>
  <c r="G66" i="4"/>
  <c r="F66" i="4"/>
  <c r="E66" i="4"/>
  <c r="D66" i="4"/>
  <c r="G42" i="4"/>
  <c r="F42" i="4"/>
  <c r="E42" i="4"/>
  <c r="D42" i="4"/>
  <c r="G21" i="4"/>
  <c r="F21" i="4"/>
  <c r="E21" i="4"/>
  <c r="D21" i="4"/>
  <c r="I153" i="4"/>
  <c r="H153" i="4"/>
  <c r="G153" i="4"/>
  <c r="F153" i="4"/>
  <c r="E153" i="4"/>
  <c r="D153" i="4"/>
  <c r="I154" i="5"/>
  <c r="H154" i="5"/>
  <c r="G154" i="5"/>
  <c r="F154" i="5"/>
  <c r="E154" i="5"/>
  <c r="D154" i="5"/>
  <c r="I153" i="1"/>
  <c r="H153" i="1"/>
  <c r="G153" i="1"/>
  <c r="F153" i="1"/>
  <c r="E153" i="1"/>
  <c r="D153" i="1"/>
  <c r="I152" i="1"/>
  <c r="H152" i="1"/>
  <c r="G152" i="1"/>
  <c r="F152" i="1"/>
  <c r="E152" i="1"/>
  <c r="D152" i="1"/>
  <c r="I131" i="4"/>
  <c r="H131" i="4"/>
  <c r="G131" i="4"/>
  <c r="F131" i="4"/>
  <c r="E131" i="4"/>
  <c r="D131" i="4"/>
  <c r="I132" i="5"/>
  <c r="H132" i="5"/>
  <c r="G132" i="5"/>
  <c r="F132" i="5"/>
  <c r="E132" i="5"/>
  <c r="D132" i="5"/>
  <c r="I131" i="1"/>
  <c r="H131" i="1"/>
  <c r="G131" i="1"/>
  <c r="F131" i="1"/>
  <c r="E131" i="1"/>
  <c r="D131" i="1"/>
  <c r="I130" i="1"/>
  <c r="H130" i="1"/>
  <c r="G130" i="1"/>
  <c r="F130" i="1"/>
  <c r="E130" i="1"/>
  <c r="D130" i="1"/>
  <c r="I110" i="4"/>
  <c r="H110" i="4"/>
  <c r="G110" i="4"/>
  <c r="F110" i="4"/>
  <c r="E110" i="4"/>
  <c r="D110" i="4"/>
  <c r="I111" i="5"/>
  <c r="H111" i="5"/>
  <c r="G111" i="5"/>
  <c r="F111" i="5"/>
  <c r="E111" i="5"/>
  <c r="D111" i="5"/>
  <c r="I110" i="1"/>
  <c r="H110" i="1"/>
  <c r="G110" i="1"/>
  <c r="F110" i="1"/>
  <c r="E110" i="1"/>
  <c r="D110" i="1"/>
  <c r="I109" i="1"/>
  <c r="H109" i="1"/>
  <c r="G109" i="1"/>
  <c r="F109" i="1"/>
  <c r="E109" i="1"/>
  <c r="D109" i="1"/>
  <c r="I88" i="4"/>
  <c r="H88" i="4"/>
  <c r="G88" i="4"/>
  <c r="F88" i="4"/>
  <c r="E88" i="4"/>
  <c r="D88" i="4"/>
  <c r="I89" i="5"/>
  <c r="H89" i="5"/>
  <c r="G89" i="5"/>
  <c r="F89" i="5"/>
  <c r="E89" i="5"/>
  <c r="D89" i="5"/>
  <c r="I88" i="1"/>
  <c r="H88" i="1"/>
  <c r="G88" i="1"/>
  <c r="F88" i="1"/>
  <c r="E88" i="1"/>
  <c r="D88" i="1"/>
  <c r="I87" i="1"/>
  <c r="H87" i="1"/>
  <c r="G87" i="1"/>
  <c r="F87" i="1"/>
  <c r="E87" i="1"/>
  <c r="D87" i="1"/>
  <c r="I67" i="4"/>
  <c r="H67" i="4"/>
  <c r="G67" i="4"/>
  <c r="F67" i="4"/>
  <c r="E67" i="4"/>
  <c r="D67" i="4"/>
  <c r="I67" i="5"/>
  <c r="H67" i="5"/>
  <c r="G67" i="5"/>
  <c r="F67" i="5"/>
  <c r="E67" i="5"/>
  <c r="D67" i="5"/>
  <c r="I67" i="1"/>
  <c r="H67" i="1"/>
  <c r="G67" i="1"/>
  <c r="F67" i="1"/>
  <c r="E67" i="1"/>
  <c r="D67" i="1"/>
  <c r="I66" i="1"/>
  <c r="H66" i="1"/>
  <c r="G66" i="1"/>
  <c r="F66" i="1"/>
  <c r="E66" i="1"/>
  <c r="D66" i="1"/>
  <c r="I43" i="4"/>
  <c r="H43" i="4"/>
  <c r="G43" i="4"/>
  <c r="F43" i="4"/>
  <c r="E43" i="4"/>
  <c r="D43" i="4"/>
  <c r="I43" i="5"/>
  <c r="H43" i="5"/>
  <c r="G43" i="5"/>
  <c r="F43" i="5"/>
  <c r="E43" i="5"/>
  <c r="D43" i="5"/>
  <c r="I43" i="1"/>
  <c r="H43" i="1"/>
  <c r="G43" i="1"/>
  <c r="F43" i="1"/>
  <c r="E43" i="1"/>
  <c r="D43" i="1"/>
  <c r="I42" i="1"/>
  <c r="H42" i="1"/>
  <c r="G42" i="1"/>
  <c r="F42" i="1"/>
  <c r="E42" i="1"/>
  <c r="D42" i="1"/>
  <c r="I21" i="1"/>
  <c r="H21" i="1"/>
  <c r="G21" i="1"/>
  <c r="F21" i="1"/>
  <c r="E21" i="1"/>
  <c r="D21" i="1"/>
  <c r="I22" i="4"/>
  <c r="H22" i="4"/>
  <c r="G22" i="4"/>
  <c r="F22" i="4"/>
  <c r="E22" i="4"/>
  <c r="D22" i="4"/>
  <c r="I22" i="5"/>
  <c r="H22" i="5"/>
  <c r="G22" i="5"/>
  <c r="F22" i="5"/>
  <c r="E22" i="5"/>
  <c r="D22" i="5"/>
  <c r="I22" i="6"/>
  <c r="H22" i="6"/>
  <c r="G22" i="6"/>
  <c r="F22" i="6"/>
  <c r="E22" i="6"/>
  <c r="D22" i="6"/>
  <c r="I22" i="1"/>
  <c r="H22" i="1"/>
  <c r="G22" i="1"/>
  <c r="F22" i="1"/>
  <c r="E22" i="1"/>
  <c r="D22" i="1"/>
  <c r="H13" i="8"/>
  <c r="G13" i="8"/>
  <c r="F13" i="8"/>
  <c r="E13" i="8"/>
  <c r="D13" i="8"/>
  <c r="C13" i="8"/>
  <c r="B13" i="8"/>
  <c r="I116" i="1"/>
  <c r="H116" i="1"/>
  <c r="G116" i="1"/>
  <c r="F116" i="1"/>
  <c r="E116" i="1"/>
  <c r="D116" i="1"/>
  <c r="I116" i="4"/>
  <c r="H116" i="4"/>
  <c r="G116" i="4"/>
  <c r="F116" i="4"/>
  <c r="E116" i="4"/>
  <c r="D116" i="4"/>
  <c r="I117" i="5"/>
  <c r="H117" i="5"/>
  <c r="G117" i="5"/>
  <c r="F117" i="5"/>
  <c r="E117" i="5"/>
  <c r="D117" i="5"/>
  <c r="I116" i="6"/>
  <c r="H116" i="6"/>
  <c r="G116" i="6"/>
  <c r="F116" i="6"/>
  <c r="E116" i="6"/>
  <c r="D116" i="6"/>
  <c r="I138" i="1"/>
  <c r="H138" i="1"/>
  <c r="G138" i="1"/>
  <c r="F138" i="1"/>
  <c r="E138" i="1"/>
  <c r="D138" i="1"/>
  <c r="I95" i="1"/>
  <c r="H95" i="1"/>
  <c r="G95" i="1"/>
  <c r="F95" i="1"/>
  <c r="E95" i="1"/>
  <c r="D95" i="1"/>
  <c r="I54" i="1"/>
  <c r="H54" i="1"/>
  <c r="G54" i="1"/>
  <c r="F54" i="1"/>
  <c r="E54" i="1"/>
  <c r="D54" i="1"/>
  <c r="I52" i="1"/>
  <c r="H52" i="1"/>
  <c r="G52" i="1"/>
  <c r="F52" i="1"/>
  <c r="E52" i="1"/>
  <c r="D52" i="1"/>
  <c r="I30" i="1"/>
  <c r="H30" i="1"/>
  <c r="G30" i="1"/>
  <c r="F30" i="1"/>
  <c r="E30" i="1"/>
  <c r="D30" i="1"/>
  <c r="I28" i="1"/>
  <c r="H28" i="1"/>
  <c r="G28" i="1"/>
  <c r="F28" i="1"/>
  <c r="E28" i="1"/>
  <c r="D28" i="1"/>
  <c r="C14" i="1"/>
  <c r="I11" i="1"/>
  <c r="H11" i="1"/>
  <c r="G11" i="1"/>
  <c r="F11" i="1"/>
  <c r="E11" i="1"/>
  <c r="D11" i="1"/>
  <c r="I9" i="1"/>
  <c r="H9" i="1"/>
  <c r="G9" i="1"/>
  <c r="F9" i="1"/>
  <c r="E9" i="1"/>
  <c r="D9" i="1"/>
  <c r="I7" i="1"/>
  <c r="H7" i="1"/>
  <c r="G7" i="1"/>
  <c r="F7" i="1"/>
  <c r="E7" i="1"/>
  <c r="D7" i="1"/>
  <c r="I138" i="4"/>
  <c r="H138" i="4"/>
  <c r="G138" i="4"/>
  <c r="F138" i="4"/>
  <c r="E138" i="4"/>
  <c r="D138" i="4"/>
  <c r="I95" i="4"/>
  <c r="H95" i="4"/>
  <c r="G95" i="4"/>
  <c r="F95" i="4"/>
  <c r="E95" i="4"/>
  <c r="D95" i="4"/>
  <c r="I54" i="4"/>
  <c r="H54" i="4"/>
  <c r="G54" i="4"/>
  <c r="F54" i="4"/>
  <c r="E54" i="4"/>
  <c r="D54" i="4"/>
  <c r="I52" i="4"/>
  <c r="H52" i="4"/>
  <c r="G52" i="4"/>
  <c r="F52" i="4"/>
  <c r="E52" i="4"/>
  <c r="D52" i="4"/>
  <c r="I30" i="4"/>
  <c r="H30" i="4"/>
  <c r="G30" i="4"/>
  <c r="F30" i="4"/>
  <c r="E30" i="4"/>
  <c r="D30" i="4"/>
  <c r="I28" i="4"/>
  <c r="H28" i="4"/>
  <c r="G28" i="4"/>
  <c r="F28" i="4"/>
  <c r="E28" i="4"/>
  <c r="D28" i="4"/>
  <c r="C14" i="4"/>
  <c r="I11" i="4"/>
  <c r="H11" i="4"/>
  <c r="G11" i="4"/>
  <c r="F11" i="4"/>
  <c r="E11" i="4"/>
  <c r="D11" i="4"/>
  <c r="I9" i="4"/>
  <c r="H9" i="4"/>
  <c r="G9" i="4"/>
  <c r="F9" i="4"/>
  <c r="E9" i="4"/>
  <c r="D9" i="4"/>
  <c r="I7" i="4"/>
  <c r="H7" i="4"/>
  <c r="G7" i="4"/>
  <c r="F7" i="4"/>
  <c r="E7" i="4"/>
  <c r="D7" i="4"/>
  <c r="I139" i="5"/>
  <c r="H139" i="5"/>
  <c r="G139" i="5"/>
  <c r="F139" i="5"/>
  <c r="E139" i="5"/>
  <c r="D139" i="5"/>
  <c r="I96" i="5"/>
  <c r="H96" i="5"/>
  <c r="G96" i="5"/>
  <c r="F96" i="5"/>
  <c r="E96" i="5"/>
  <c r="D96" i="5"/>
  <c r="I54" i="5"/>
  <c r="H54" i="5"/>
  <c r="G54" i="5"/>
  <c r="F54" i="5"/>
  <c r="E54" i="5"/>
  <c r="D54" i="5"/>
  <c r="I52" i="5"/>
  <c r="H52" i="5"/>
  <c r="G52" i="5"/>
  <c r="F52" i="5"/>
  <c r="E52" i="5"/>
  <c r="D52" i="5"/>
  <c r="I30" i="5"/>
  <c r="H30" i="5"/>
  <c r="G30" i="5"/>
  <c r="F30" i="5"/>
  <c r="E30" i="5"/>
  <c r="D30" i="5"/>
  <c r="I28" i="5"/>
  <c r="H28" i="5"/>
  <c r="G28" i="5"/>
  <c r="F28" i="5"/>
  <c r="E28" i="5"/>
  <c r="D28" i="5"/>
  <c r="C14" i="5"/>
  <c r="I11" i="5"/>
  <c r="H11" i="5"/>
  <c r="G11" i="5"/>
  <c r="F11" i="5"/>
  <c r="E11" i="5"/>
  <c r="D11" i="5"/>
  <c r="I9" i="5"/>
  <c r="H9" i="5"/>
  <c r="G9" i="5"/>
  <c r="F9" i="5"/>
  <c r="E9" i="5"/>
  <c r="D9" i="5"/>
  <c r="I7" i="5"/>
  <c r="H7" i="5"/>
  <c r="G7" i="5"/>
  <c r="F7" i="5"/>
  <c r="E7" i="5"/>
  <c r="D7" i="5"/>
  <c r="I30" i="6"/>
  <c r="H30" i="6"/>
  <c r="G30" i="6"/>
  <c r="F30" i="6"/>
  <c r="E30" i="6"/>
  <c r="D30" i="6"/>
  <c r="I11" i="6"/>
  <c r="H11" i="6"/>
  <c r="G11" i="6"/>
  <c r="F11" i="6"/>
  <c r="E11" i="6"/>
  <c r="D11" i="6"/>
  <c r="I9" i="6"/>
  <c r="H9" i="6"/>
  <c r="G9" i="6"/>
  <c r="F9" i="6"/>
  <c r="E9" i="6"/>
  <c r="D9" i="6"/>
  <c r="I138" i="6"/>
  <c r="H138" i="6"/>
  <c r="G138" i="6"/>
  <c r="F138" i="6"/>
  <c r="E138" i="6"/>
  <c r="D138" i="6"/>
  <c r="I95" i="6"/>
  <c r="H95" i="6"/>
  <c r="G95" i="6"/>
  <c r="F95" i="6"/>
  <c r="E95" i="6"/>
  <c r="D95" i="6"/>
  <c r="I54" i="6"/>
  <c r="H54" i="6"/>
  <c r="G54" i="6"/>
  <c r="F54" i="6"/>
  <c r="E54" i="6"/>
  <c r="D54" i="6"/>
  <c r="I52" i="6"/>
  <c r="H52" i="6"/>
  <c r="G52" i="6"/>
  <c r="F52" i="6"/>
  <c r="E52" i="6"/>
  <c r="I28" i="6"/>
  <c r="H28" i="6"/>
  <c r="G28" i="6"/>
  <c r="F28" i="6"/>
  <c r="E28" i="6"/>
  <c r="D28" i="6"/>
  <c r="C90" i="1"/>
  <c r="C24" i="1"/>
  <c r="C133" i="1"/>
  <c r="C155" i="1"/>
  <c r="C45" i="1"/>
  <c r="C112" i="1"/>
  <c r="C69" i="1"/>
  <c r="C124" i="1" l="1"/>
  <c r="C125" i="1"/>
  <c r="C126" i="1"/>
  <c r="F155" i="1"/>
  <c r="C103" i="1"/>
  <c r="C104" i="1"/>
  <c r="C105" i="1"/>
  <c r="D155" i="1"/>
  <c r="C81" i="1"/>
  <c r="C82" i="1"/>
  <c r="C83" i="1"/>
  <c r="D24" i="1"/>
  <c r="B31" i="15" s="1"/>
  <c r="C61" i="1"/>
  <c r="C62" i="1"/>
  <c r="C60" i="1"/>
  <c r="C38" i="1"/>
  <c r="C37" i="1"/>
  <c r="C36" i="1"/>
  <c r="H145" i="1"/>
  <c r="C17" i="1"/>
  <c r="C15" i="1"/>
  <c r="C16" i="1"/>
  <c r="I45" i="1"/>
  <c r="H69" i="1"/>
  <c r="D35" i="15" s="1"/>
  <c r="E133" i="1"/>
  <c r="E112" i="1"/>
  <c r="G90" i="1"/>
  <c r="E155" i="1"/>
  <c r="C124" i="4"/>
  <c r="C125" i="4"/>
  <c r="C126" i="4"/>
  <c r="C105" i="4"/>
  <c r="C104" i="4"/>
  <c r="C103" i="4"/>
  <c r="C81" i="4"/>
  <c r="C82" i="4"/>
  <c r="C83" i="4"/>
  <c r="C61" i="4"/>
  <c r="C62" i="4"/>
  <c r="C60" i="4"/>
  <c r="C37" i="4"/>
  <c r="C38" i="4"/>
  <c r="C36" i="4"/>
  <c r="C17" i="4"/>
  <c r="C15" i="4"/>
  <c r="C16" i="4"/>
  <c r="I123" i="4"/>
  <c r="C127" i="5"/>
  <c r="C126" i="5"/>
  <c r="C125" i="5"/>
  <c r="C128" i="5" s="1"/>
  <c r="C129" i="5" s="1"/>
  <c r="C105" i="5"/>
  <c r="C106" i="5"/>
  <c r="C104" i="5"/>
  <c r="C82" i="5"/>
  <c r="C83" i="5"/>
  <c r="C84" i="5"/>
  <c r="C62" i="5"/>
  <c r="C60" i="5"/>
  <c r="C61" i="5"/>
  <c r="C37" i="5"/>
  <c r="C38" i="5"/>
  <c r="C36" i="5"/>
  <c r="C16" i="5"/>
  <c r="C15" i="5"/>
  <c r="C17" i="5"/>
  <c r="C124" i="6"/>
  <c r="C126" i="6"/>
  <c r="C125" i="6"/>
  <c r="C105" i="6"/>
  <c r="C104" i="6"/>
  <c r="C103" i="6"/>
  <c r="C83" i="6"/>
  <c r="C82" i="6"/>
  <c r="C81" i="6"/>
  <c r="C85" i="6" s="1"/>
  <c r="C86" i="6" s="1"/>
  <c r="C90" i="6" s="1"/>
  <c r="C60" i="6"/>
  <c r="C64" i="6" s="1"/>
  <c r="C65" i="6" s="1"/>
  <c r="C69" i="6" s="1"/>
  <c r="C62" i="6"/>
  <c r="C61" i="6"/>
  <c r="C37" i="6"/>
  <c r="C38" i="6"/>
  <c r="C36" i="6"/>
  <c r="C40" i="6" s="1"/>
  <c r="C41" i="6" s="1"/>
  <c r="E90" i="1"/>
  <c r="G155" i="1"/>
  <c r="E35" i="5"/>
  <c r="E81" i="5"/>
  <c r="D145" i="1"/>
  <c r="I69" i="1"/>
  <c r="D36" i="15" s="1"/>
  <c r="I90" i="1"/>
  <c r="I155" i="1"/>
  <c r="I35" i="5"/>
  <c r="F102" i="6"/>
  <c r="D123" i="4"/>
  <c r="F35" i="4"/>
  <c r="G35" i="1"/>
  <c r="E145" i="1"/>
  <c r="F45" i="1"/>
  <c r="D45" i="1"/>
  <c r="F69" i="1"/>
  <c r="D33" i="15" s="1"/>
  <c r="D69" i="1"/>
  <c r="D31" i="15" s="1"/>
  <c r="F90" i="1"/>
  <c r="D90" i="1"/>
  <c r="H90" i="1"/>
  <c r="F112" i="1"/>
  <c r="F133" i="1"/>
  <c r="H24" i="1"/>
  <c r="B35" i="15" s="1"/>
  <c r="F145" i="1"/>
  <c r="G112" i="1"/>
  <c r="G133" i="1"/>
  <c r="G145" i="1"/>
  <c r="F24" i="1"/>
  <c r="B33" i="15" s="1"/>
  <c r="H45" i="1"/>
  <c r="D112" i="1"/>
  <c r="H112" i="1"/>
  <c r="D133" i="1"/>
  <c r="H133" i="1"/>
  <c r="H155" i="1"/>
  <c r="D14" i="5"/>
  <c r="I103" i="5"/>
  <c r="E14" i="5"/>
  <c r="G124" i="5"/>
  <c r="D59" i="5"/>
  <c r="D81" i="5"/>
  <c r="I145" i="4"/>
  <c r="I80" i="4"/>
  <c r="D59" i="4"/>
  <c r="E80" i="1"/>
  <c r="I80" i="1"/>
  <c r="E35" i="4"/>
  <c r="E35" i="1"/>
  <c r="E35" i="6"/>
  <c r="I35" i="6"/>
  <c r="G102" i="6"/>
  <c r="I145" i="6"/>
  <c r="E14" i="6"/>
  <c r="I14" i="6"/>
  <c r="F103" i="5"/>
  <c r="E14" i="4"/>
  <c r="E102" i="4"/>
  <c r="I102" i="4"/>
  <c r="G145" i="4"/>
  <c r="G151" i="4" s="1"/>
  <c r="G155" i="4" s="1"/>
  <c r="H34" i="14" s="1"/>
  <c r="F102" i="1"/>
  <c r="D124" i="5"/>
  <c r="H124" i="5"/>
  <c r="F123" i="4"/>
  <c r="D123" i="1"/>
  <c r="H123" i="1"/>
  <c r="G24" i="1"/>
  <c r="B34" i="15" s="1"/>
  <c r="D145" i="6"/>
  <c r="D150" i="6" s="1"/>
  <c r="D151" i="6" s="1"/>
  <c r="D155" i="6" s="1"/>
  <c r="H31" i="8" s="1"/>
  <c r="F14" i="1"/>
  <c r="H102" i="4"/>
  <c r="F14" i="6"/>
  <c r="D80" i="6"/>
  <c r="H80" i="6"/>
  <c r="F81" i="5"/>
  <c r="E123" i="1"/>
  <c r="E102" i="6"/>
  <c r="G145" i="6"/>
  <c r="D103" i="5"/>
  <c r="H103" i="5"/>
  <c r="E146" i="5"/>
  <c r="E151" i="5" s="1"/>
  <c r="E152" i="5" s="1"/>
  <c r="E156" i="5" s="1"/>
  <c r="H32" i="19" s="1"/>
  <c r="H59" i="4"/>
  <c r="G102" i="4"/>
  <c r="E145" i="4"/>
  <c r="D102" i="1"/>
  <c r="H102" i="1"/>
  <c r="D123" i="6"/>
  <c r="H123" i="6"/>
  <c r="F124" i="5"/>
  <c r="H123" i="4"/>
  <c r="F123" i="1"/>
  <c r="E24" i="1"/>
  <c r="B32" i="15" s="1"/>
  <c r="G69" i="1"/>
  <c r="D34" i="15" s="1"/>
  <c r="D35" i="6"/>
  <c r="H81" i="5"/>
  <c r="E102" i="1"/>
  <c r="I59" i="1"/>
  <c r="D80" i="4"/>
  <c r="H80" i="4"/>
  <c r="F80" i="1"/>
  <c r="F59" i="6"/>
  <c r="F145" i="6"/>
  <c r="F14" i="5"/>
  <c r="G35" i="5"/>
  <c r="G103" i="5"/>
  <c r="D146" i="5"/>
  <c r="H146" i="5"/>
  <c r="F102" i="4"/>
  <c r="D145" i="4"/>
  <c r="H145" i="4"/>
  <c r="G102" i="1"/>
  <c r="I124" i="5"/>
  <c r="G123" i="4"/>
  <c r="I123" i="1"/>
  <c r="G35" i="4"/>
  <c r="E59" i="1"/>
  <c r="E80" i="4"/>
  <c r="G80" i="1"/>
  <c r="G14" i="5"/>
  <c r="D35" i="5"/>
  <c r="H35" i="5"/>
  <c r="G14" i="4"/>
  <c r="D35" i="4"/>
  <c r="H35" i="4"/>
  <c r="G14" i="1"/>
  <c r="E14" i="1"/>
  <c r="I14" i="1"/>
  <c r="D35" i="1"/>
  <c r="H35" i="1"/>
  <c r="F35" i="1"/>
  <c r="F59" i="1"/>
  <c r="I24" i="1"/>
  <c r="B36" i="15" s="1"/>
  <c r="G45" i="1"/>
  <c r="E45" i="1"/>
  <c r="E69" i="1"/>
  <c r="D32" i="15" s="1"/>
  <c r="I112" i="1"/>
  <c r="I133" i="1"/>
  <c r="D80" i="1"/>
  <c r="H80" i="1"/>
  <c r="E103" i="5"/>
  <c r="F146" i="5"/>
  <c r="D14" i="4"/>
  <c r="H14" i="4"/>
  <c r="D102" i="4"/>
  <c r="F145" i="4"/>
  <c r="E123" i="4"/>
  <c r="I81" i="5"/>
  <c r="C151" i="5"/>
  <c r="C152" i="5" s="1"/>
  <c r="C156" i="5" s="1"/>
  <c r="E124" i="5"/>
  <c r="F59" i="5"/>
  <c r="F35" i="5"/>
  <c r="I35" i="4"/>
  <c r="I14" i="4"/>
  <c r="I145" i="1"/>
  <c r="D14" i="6"/>
  <c r="H35" i="6"/>
  <c r="E123" i="6"/>
  <c r="F123" i="6"/>
  <c r="F35" i="6"/>
  <c r="H14" i="6"/>
  <c r="I123" i="6"/>
  <c r="E145" i="6"/>
  <c r="E150" i="6" s="1"/>
  <c r="E151" i="6" s="1"/>
  <c r="E155" i="6" s="1"/>
  <c r="H32" i="8" s="1"/>
  <c r="I59" i="6"/>
  <c r="I102" i="6"/>
  <c r="D102" i="6"/>
  <c r="H102" i="6"/>
  <c r="H145" i="6"/>
  <c r="G123" i="6"/>
  <c r="G80" i="6"/>
  <c r="E59" i="6"/>
  <c r="G35" i="6"/>
  <c r="G80" i="4"/>
  <c r="G59" i="6"/>
  <c r="H14" i="5"/>
  <c r="E59" i="5"/>
  <c r="I59" i="5"/>
  <c r="G59" i="5"/>
  <c r="G146" i="5"/>
  <c r="F59" i="4"/>
  <c r="D14" i="1"/>
  <c r="H14" i="1"/>
  <c r="I35" i="1"/>
  <c r="I102" i="1"/>
  <c r="G123" i="1"/>
  <c r="G14" i="6"/>
  <c r="E80" i="6"/>
  <c r="I80" i="6"/>
  <c r="G81" i="5"/>
  <c r="H59" i="6"/>
  <c r="I14" i="5"/>
  <c r="H59" i="5"/>
  <c r="F14" i="4"/>
  <c r="E59" i="4"/>
  <c r="I59" i="4"/>
  <c r="G59" i="4"/>
  <c r="F80" i="6"/>
  <c r="I146" i="5"/>
  <c r="F80" i="4"/>
  <c r="C150" i="6"/>
  <c r="C151" i="6" s="1"/>
  <c r="C155" i="6" s="1"/>
  <c r="H40" i="8"/>
  <c r="C150" i="1"/>
  <c r="G44" i="8"/>
  <c r="G41" i="8"/>
  <c r="F41" i="8"/>
  <c r="D59" i="6"/>
  <c r="G59" i="1"/>
  <c r="D59" i="1"/>
  <c r="H59" i="1"/>
  <c r="C43" i="8"/>
  <c r="B44" i="8"/>
  <c r="B43" i="8"/>
  <c r="C19" i="6"/>
  <c r="C20" i="6" s="1"/>
  <c r="H41" i="8"/>
  <c r="H43" i="8"/>
  <c r="G40" i="8"/>
  <c r="G43" i="8"/>
  <c r="F45" i="8"/>
  <c r="F40" i="8"/>
  <c r="E40" i="8"/>
  <c r="E44" i="8"/>
  <c r="D41" i="8"/>
  <c r="D45" i="8"/>
  <c r="D42" i="8"/>
  <c r="B41" i="8"/>
  <c r="B40" i="8"/>
  <c r="C127" i="6" l="1"/>
  <c r="C128" i="6" s="1"/>
  <c r="C129" i="6" s="1"/>
  <c r="C133" i="6" s="1"/>
  <c r="D124" i="1"/>
  <c r="D125" i="1"/>
  <c r="D126" i="1"/>
  <c r="G124" i="1"/>
  <c r="G125" i="1"/>
  <c r="G126" i="1"/>
  <c r="E124" i="1"/>
  <c r="E125" i="1"/>
  <c r="E126" i="1"/>
  <c r="I125" i="1"/>
  <c r="I126" i="1"/>
  <c r="I124" i="1"/>
  <c r="I127" i="1" s="1"/>
  <c r="I128" i="1" s="1"/>
  <c r="F124" i="1"/>
  <c r="F125" i="1"/>
  <c r="F126" i="1"/>
  <c r="H124" i="1"/>
  <c r="H125" i="1"/>
  <c r="H126" i="1"/>
  <c r="C127" i="1"/>
  <c r="C128" i="1" s="1"/>
  <c r="I104" i="1"/>
  <c r="I105" i="1"/>
  <c r="I103" i="1"/>
  <c r="I106" i="1" s="1"/>
  <c r="I107" i="1" s="1"/>
  <c r="D104" i="1"/>
  <c r="D103" i="1"/>
  <c r="D105" i="1"/>
  <c r="E103" i="1"/>
  <c r="E104" i="1"/>
  <c r="E105" i="1"/>
  <c r="G103" i="1"/>
  <c r="G104" i="1"/>
  <c r="G105" i="1"/>
  <c r="C106" i="1"/>
  <c r="C107" i="1" s="1"/>
  <c r="H103" i="1"/>
  <c r="H104" i="1"/>
  <c r="H105" i="1"/>
  <c r="F103" i="1"/>
  <c r="F104" i="1"/>
  <c r="F105" i="1"/>
  <c r="C63" i="1"/>
  <c r="C64" i="1" s="1"/>
  <c r="I82" i="1"/>
  <c r="I83" i="1"/>
  <c r="I81" i="1"/>
  <c r="E81" i="1"/>
  <c r="E82" i="1"/>
  <c r="E83" i="1"/>
  <c r="H81" i="1"/>
  <c r="H82" i="1"/>
  <c r="H83" i="1"/>
  <c r="D81" i="1"/>
  <c r="D82" i="1"/>
  <c r="D83" i="1"/>
  <c r="G81" i="1"/>
  <c r="G82" i="1"/>
  <c r="G83" i="1"/>
  <c r="F81" i="1"/>
  <c r="F82" i="1"/>
  <c r="F83" i="1"/>
  <c r="C84" i="1"/>
  <c r="C85" i="1" s="1"/>
  <c r="D62" i="1"/>
  <c r="D61" i="1"/>
  <c r="D60" i="1"/>
  <c r="H60" i="1"/>
  <c r="H61" i="1"/>
  <c r="H62" i="1"/>
  <c r="I60" i="1"/>
  <c r="I61" i="1"/>
  <c r="I62" i="1"/>
  <c r="G60" i="1"/>
  <c r="G61" i="1"/>
  <c r="G62" i="1"/>
  <c r="E60" i="1"/>
  <c r="E61" i="1"/>
  <c r="E62" i="1"/>
  <c r="F60" i="1"/>
  <c r="F61" i="1"/>
  <c r="F62" i="1"/>
  <c r="C39" i="1"/>
  <c r="C40" i="1" s="1"/>
  <c r="D150" i="1"/>
  <c r="F36" i="1"/>
  <c r="F37" i="1"/>
  <c r="F38" i="1"/>
  <c r="G36" i="1"/>
  <c r="G37" i="1"/>
  <c r="G38" i="1"/>
  <c r="H36" i="1"/>
  <c r="H37" i="1"/>
  <c r="H38" i="1"/>
  <c r="D36" i="1"/>
  <c r="D37" i="1"/>
  <c r="D38" i="1"/>
  <c r="I36" i="1"/>
  <c r="I37" i="1"/>
  <c r="I38" i="1"/>
  <c r="E36" i="1"/>
  <c r="E37" i="1"/>
  <c r="E38" i="1"/>
  <c r="H150" i="1"/>
  <c r="D15" i="1"/>
  <c r="D16" i="1"/>
  <c r="D17" i="1"/>
  <c r="E16" i="1"/>
  <c r="E15" i="1"/>
  <c r="E17" i="1"/>
  <c r="G15" i="1"/>
  <c r="G16" i="1"/>
  <c r="G17" i="1"/>
  <c r="C18" i="1"/>
  <c r="C19" i="1" s="1"/>
  <c r="H15" i="1"/>
  <c r="H16" i="1"/>
  <c r="H17" i="1"/>
  <c r="I15" i="1"/>
  <c r="I16" i="1"/>
  <c r="I17" i="1"/>
  <c r="F15" i="1"/>
  <c r="F16" i="1"/>
  <c r="F17" i="1"/>
  <c r="E150" i="1"/>
  <c r="D125" i="4"/>
  <c r="D124" i="4"/>
  <c r="D127" i="4" s="1"/>
  <c r="D128" i="4" s="1"/>
  <c r="D126" i="4"/>
  <c r="E124" i="4"/>
  <c r="E125" i="4"/>
  <c r="E126" i="4"/>
  <c r="G124" i="4"/>
  <c r="G125" i="4"/>
  <c r="G126" i="4"/>
  <c r="H124" i="4"/>
  <c r="H125" i="4"/>
  <c r="H126" i="4"/>
  <c r="F124" i="4"/>
  <c r="F125" i="4"/>
  <c r="F126" i="4"/>
  <c r="I125" i="4"/>
  <c r="I126" i="4"/>
  <c r="I124" i="4"/>
  <c r="C127" i="4"/>
  <c r="C128" i="4" s="1"/>
  <c r="C129" i="4" s="1"/>
  <c r="C133" i="4" s="1"/>
  <c r="C106" i="4"/>
  <c r="H103" i="4"/>
  <c r="H104" i="4"/>
  <c r="H105" i="4"/>
  <c r="D104" i="4"/>
  <c r="D103" i="4"/>
  <c r="D105" i="4"/>
  <c r="I103" i="4"/>
  <c r="I106" i="4" s="1"/>
  <c r="I107" i="4" s="1"/>
  <c r="I108" i="4" s="1"/>
  <c r="I112" i="4" s="1"/>
  <c r="F36" i="14" s="1"/>
  <c r="I104" i="4"/>
  <c r="I105" i="4"/>
  <c r="F103" i="4"/>
  <c r="F104" i="4"/>
  <c r="F105" i="4"/>
  <c r="G103" i="4"/>
  <c r="G104" i="4"/>
  <c r="G105" i="4"/>
  <c r="E105" i="4"/>
  <c r="E104" i="4"/>
  <c r="E103" i="4"/>
  <c r="C63" i="4"/>
  <c r="C64" i="4" s="1"/>
  <c r="C65" i="4" s="1"/>
  <c r="C69" i="4" s="1"/>
  <c r="D81" i="4"/>
  <c r="D82" i="4"/>
  <c r="D83" i="4"/>
  <c r="G81" i="4"/>
  <c r="G82" i="4"/>
  <c r="G83" i="4"/>
  <c r="E81" i="4"/>
  <c r="E82" i="4"/>
  <c r="E83" i="4"/>
  <c r="F81" i="4"/>
  <c r="F82" i="4"/>
  <c r="F83" i="4"/>
  <c r="H81" i="4"/>
  <c r="H82" i="4"/>
  <c r="H83" i="4"/>
  <c r="I82" i="4"/>
  <c r="I83" i="4"/>
  <c r="I81" i="4"/>
  <c r="C84" i="4"/>
  <c r="C85" i="4" s="1"/>
  <c r="C86" i="4" s="1"/>
  <c r="C90" i="4" s="1"/>
  <c r="D62" i="4"/>
  <c r="D60" i="4"/>
  <c r="D61" i="4"/>
  <c r="G60" i="4"/>
  <c r="G62" i="4"/>
  <c r="G61" i="4"/>
  <c r="C39" i="4"/>
  <c r="C40" i="4" s="1"/>
  <c r="C41" i="4" s="1"/>
  <c r="C45" i="4" s="1"/>
  <c r="F60" i="4"/>
  <c r="F61" i="4"/>
  <c r="F62" i="4"/>
  <c r="E60" i="4"/>
  <c r="E61" i="4"/>
  <c r="E62" i="4"/>
  <c r="H60" i="4"/>
  <c r="H61" i="4"/>
  <c r="H62" i="4"/>
  <c r="I60" i="4"/>
  <c r="I61" i="4"/>
  <c r="I62" i="4"/>
  <c r="F37" i="4"/>
  <c r="F36" i="4"/>
  <c r="F38" i="4"/>
  <c r="E36" i="4"/>
  <c r="E37" i="4"/>
  <c r="E38" i="4"/>
  <c r="I36" i="4"/>
  <c r="I37" i="4"/>
  <c r="I38" i="4"/>
  <c r="H36" i="4"/>
  <c r="H37" i="4"/>
  <c r="H38" i="4"/>
  <c r="D38" i="4"/>
  <c r="D36" i="4"/>
  <c r="D37" i="4"/>
  <c r="G36" i="4"/>
  <c r="G37" i="4"/>
  <c r="G38" i="4"/>
  <c r="E16" i="4"/>
  <c r="E15" i="4"/>
  <c r="E17" i="4"/>
  <c r="G15" i="4"/>
  <c r="G16" i="4"/>
  <c r="G17" i="4"/>
  <c r="I15" i="4"/>
  <c r="I16" i="4"/>
  <c r="I17" i="4"/>
  <c r="F15" i="4"/>
  <c r="F16" i="4"/>
  <c r="F17" i="4"/>
  <c r="H15" i="4"/>
  <c r="H16" i="4"/>
  <c r="H17" i="4"/>
  <c r="D16" i="4"/>
  <c r="D17" i="4"/>
  <c r="D15" i="4"/>
  <c r="C18" i="4"/>
  <c r="C19" i="4" s="1"/>
  <c r="C20" i="4" s="1"/>
  <c r="C24" i="4" s="1"/>
  <c r="D125" i="5"/>
  <c r="D126" i="5"/>
  <c r="D127" i="5"/>
  <c r="E125" i="5"/>
  <c r="E126" i="5"/>
  <c r="E127" i="5"/>
  <c r="I125" i="5"/>
  <c r="I126" i="5"/>
  <c r="I127" i="5"/>
  <c r="F125" i="5"/>
  <c r="F126" i="5"/>
  <c r="F127" i="5"/>
  <c r="H125" i="5"/>
  <c r="H126" i="5"/>
  <c r="H127" i="5"/>
  <c r="G125" i="5"/>
  <c r="G126" i="5"/>
  <c r="G127" i="5"/>
  <c r="C107" i="5"/>
  <c r="C108" i="5" s="1"/>
  <c r="C109" i="5" s="1"/>
  <c r="C113" i="5" s="1"/>
  <c r="F104" i="5"/>
  <c r="F105" i="5"/>
  <c r="F106" i="5"/>
  <c r="D106" i="5"/>
  <c r="D105" i="5"/>
  <c r="D104" i="5"/>
  <c r="G104" i="5"/>
  <c r="G105" i="5"/>
  <c r="G106" i="5"/>
  <c r="I104" i="5"/>
  <c r="I105" i="5"/>
  <c r="I106" i="5"/>
  <c r="H104" i="5"/>
  <c r="H105" i="5"/>
  <c r="H106" i="5"/>
  <c r="E104" i="5"/>
  <c r="E105" i="5"/>
  <c r="E106" i="5"/>
  <c r="E82" i="5"/>
  <c r="E83" i="5"/>
  <c r="E84" i="5"/>
  <c r="I83" i="5"/>
  <c r="I84" i="5"/>
  <c r="I82" i="5"/>
  <c r="F82" i="5"/>
  <c r="F83" i="5"/>
  <c r="F84" i="5"/>
  <c r="D82" i="5"/>
  <c r="D83" i="5"/>
  <c r="D84" i="5"/>
  <c r="G82" i="5"/>
  <c r="G83" i="5"/>
  <c r="G84" i="5"/>
  <c r="H82" i="5"/>
  <c r="H83" i="5"/>
  <c r="H84" i="5"/>
  <c r="C85" i="5"/>
  <c r="C86" i="5" s="1"/>
  <c r="C87" i="5" s="1"/>
  <c r="C91" i="5" s="1"/>
  <c r="C63" i="5"/>
  <c r="C64" i="5" s="1"/>
  <c r="C65" i="5" s="1"/>
  <c r="C69" i="5" s="1"/>
  <c r="D60" i="5"/>
  <c r="D61" i="5"/>
  <c r="D62" i="5"/>
  <c r="G60" i="5"/>
  <c r="G61" i="5"/>
  <c r="G62" i="5"/>
  <c r="F60" i="5"/>
  <c r="F62" i="5"/>
  <c r="F61" i="5"/>
  <c r="I60" i="5"/>
  <c r="I61" i="5"/>
  <c r="I62" i="5"/>
  <c r="H60" i="5"/>
  <c r="H61" i="5"/>
  <c r="H62" i="5"/>
  <c r="E60" i="5"/>
  <c r="E61" i="5"/>
  <c r="E62" i="5"/>
  <c r="C39" i="5"/>
  <c r="C40" i="5" s="1"/>
  <c r="C41" i="5" s="1"/>
  <c r="C45" i="5" s="1"/>
  <c r="C18" i="5"/>
  <c r="C19" i="5" s="1"/>
  <c r="D38" i="5"/>
  <c r="D36" i="5"/>
  <c r="D37" i="5"/>
  <c r="I36" i="5"/>
  <c r="I37" i="5"/>
  <c r="I38" i="5"/>
  <c r="H36" i="5"/>
  <c r="H37" i="5"/>
  <c r="H38" i="5"/>
  <c r="F36" i="5"/>
  <c r="F37" i="5"/>
  <c r="F38" i="5"/>
  <c r="G37" i="5"/>
  <c r="G36" i="5"/>
  <c r="G38" i="5"/>
  <c r="E36" i="5"/>
  <c r="E37" i="5"/>
  <c r="E38" i="5"/>
  <c r="G15" i="5"/>
  <c r="G16" i="5"/>
  <c r="G17" i="5"/>
  <c r="D15" i="5"/>
  <c r="D17" i="5"/>
  <c r="D16" i="5"/>
  <c r="F15" i="5"/>
  <c r="F16" i="5"/>
  <c r="F17" i="5"/>
  <c r="E15" i="5"/>
  <c r="E16" i="5"/>
  <c r="E17" i="5"/>
  <c r="I17" i="5"/>
  <c r="I15" i="5"/>
  <c r="I16" i="5"/>
  <c r="H16" i="5"/>
  <c r="H17" i="5"/>
  <c r="H15" i="5"/>
  <c r="H126" i="6"/>
  <c r="H125" i="6"/>
  <c r="H124" i="6"/>
  <c r="H128" i="6" s="1"/>
  <c r="H129" i="6" s="1"/>
  <c r="H133" i="6" s="1"/>
  <c r="G35" i="8" s="1"/>
  <c r="I125" i="6"/>
  <c r="I124" i="6"/>
  <c r="I126" i="6"/>
  <c r="F125" i="6"/>
  <c r="F124" i="6"/>
  <c r="F128" i="6" s="1"/>
  <c r="F129" i="6" s="1"/>
  <c r="F133" i="6" s="1"/>
  <c r="G33" i="8" s="1"/>
  <c r="F126" i="6"/>
  <c r="D124" i="6"/>
  <c r="D128" i="6" s="1"/>
  <c r="D129" i="6" s="1"/>
  <c r="D133" i="6" s="1"/>
  <c r="G31" i="8" s="1"/>
  <c r="D126" i="6"/>
  <c r="D125" i="6"/>
  <c r="G124" i="6"/>
  <c r="G125" i="6"/>
  <c r="G126" i="6"/>
  <c r="E124" i="6"/>
  <c r="E126" i="6"/>
  <c r="E125" i="6"/>
  <c r="F104" i="6"/>
  <c r="F103" i="6"/>
  <c r="F107" i="6" s="1"/>
  <c r="F108" i="6" s="1"/>
  <c r="F112" i="6" s="1"/>
  <c r="F33" i="8" s="1"/>
  <c r="F105" i="6"/>
  <c r="E103" i="6"/>
  <c r="E107" i="6" s="1"/>
  <c r="E108" i="6" s="1"/>
  <c r="E112" i="6" s="1"/>
  <c r="F32" i="8" s="1"/>
  <c r="E104" i="6"/>
  <c r="E105" i="6"/>
  <c r="G104" i="6"/>
  <c r="G103" i="6"/>
  <c r="G107" i="6" s="1"/>
  <c r="G108" i="6" s="1"/>
  <c r="G112" i="6" s="1"/>
  <c r="F34" i="8" s="1"/>
  <c r="G105" i="6"/>
  <c r="H105" i="6"/>
  <c r="H104" i="6"/>
  <c r="H103" i="6"/>
  <c r="I105" i="6"/>
  <c r="I104" i="6"/>
  <c r="I103" i="6"/>
  <c r="I107" i="6" s="1"/>
  <c r="I108" i="6" s="1"/>
  <c r="I112" i="6" s="1"/>
  <c r="F36" i="8" s="1"/>
  <c r="D103" i="6"/>
  <c r="D107" i="6" s="1"/>
  <c r="D108" i="6" s="1"/>
  <c r="D112" i="6" s="1"/>
  <c r="F31" i="8" s="1"/>
  <c r="D105" i="6"/>
  <c r="D104" i="6"/>
  <c r="G82" i="6"/>
  <c r="G81" i="6"/>
  <c r="G83" i="6"/>
  <c r="H83" i="6"/>
  <c r="H82" i="6"/>
  <c r="H81" i="6"/>
  <c r="H85" i="6" s="1"/>
  <c r="H86" i="6" s="1"/>
  <c r="H90" i="6" s="1"/>
  <c r="E35" i="8" s="1"/>
  <c r="F82" i="6"/>
  <c r="F81" i="6"/>
  <c r="F85" i="6" s="1"/>
  <c r="F86" i="6" s="1"/>
  <c r="F90" i="6" s="1"/>
  <c r="E33" i="8" s="1"/>
  <c r="F83" i="6"/>
  <c r="I83" i="6"/>
  <c r="I82" i="6"/>
  <c r="I81" i="6"/>
  <c r="I85" i="6" s="1"/>
  <c r="I86" i="6" s="1"/>
  <c r="I90" i="6" s="1"/>
  <c r="E36" i="8" s="1"/>
  <c r="D81" i="6"/>
  <c r="D85" i="6" s="1"/>
  <c r="D86" i="6" s="1"/>
  <c r="D90" i="6" s="1"/>
  <c r="E31" i="8" s="1"/>
  <c r="D83" i="6"/>
  <c r="D82" i="6"/>
  <c r="E81" i="6"/>
  <c r="E85" i="6" s="1"/>
  <c r="E86" i="6" s="1"/>
  <c r="E90" i="6" s="1"/>
  <c r="E32" i="8" s="1"/>
  <c r="E82" i="6"/>
  <c r="E83" i="6"/>
  <c r="F60" i="6"/>
  <c r="F64" i="6" s="1"/>
  <c r="F65" i="6" s="1"/>
  <c r="F69" i="6" s="1"/>
  <c r="D33" i="8" s="1"/>
  <c r="F61" i="6"/>
  <c r="F62" i="6"/>
  <c r="D60" i="6"/>
  <c r="D64" i="6" s="1"/>
  <c r="D65" i="6" s="1"/>
  <c r="D69" i="6" s="1"/>
  <c r="D31" i="8" s="1"/>
  <c r="D62" i="6"/>
  <c r="D61" i="6"/>
  <c r="E60" i="6"/>
  <c r="E64" i="6" s="1"/>
  <c r="E65" i="6" s="1"/>
  <c r="E69" i="6" s="1"/>
  <c r="D32" i="8" s="1"/>
  <c r="E62" i="6"/>
  <c r="E61" i="6"/>
  <c r="I60" i="6"/>
  <c r="I64" i="6" s="1"/>
  <c r="I65" i="6" s="1"/>
  <c r="I69" i="6" s="1"/>
  <c r="D36" i="8" s="1"/>
  <c r="I61" i="6"/>
  <c r="I62" i="6"/>
  <c r="H60" i="6"/>
  <c r="H61" i="6"/>
  <c r="H62" i="6"/>
  <c r="G60" i="6"/>
  <c r="G64" i="6" s="1"/>
  <c r="G65" i="6" s="1"/>
  <c r="G69" i="6" s="1"/>
  <c r="D34" i="8" s="1"/>
  <c r="G61" i="6"/>
  <c r="G62" i="6"/>
  <c r="H37" i="6"/>
  <c r="H36" i="6"/>
  <c r="H40" i="6" s="1"/>
  <c r="H41" i="6" s="1"/>
  <c r="H45" i="6" s="1"/>
  <c r="C35" i="8" s="1"/>
  <c r="H38" i="6"/>
  <c r="I38" i="6"/>
  <c r="I37" i="6"/>
  <c r="I36" i="6"/>
  <c r="I40" i="6" s="1"/>
  <c r="I41" i="6" s="1"/>
  <c r="I45" i="6" s="1"/>
  <c r="C36" i="8" s="1"/>
  <c r="E36" i="6"/>
  <c r="E40" i="6" s="1"/>
  <c r="E41" i="6" s="1"/>
  <c r="E45" i="6" s="1"/>
  <c r="C32" i="8" s="1"/>
  <c r="E37" i="6"/>
  <c r="E38" i="6"/>
  <c r="F36" i="6"/>
  <c r="F40" i="6" s="1"/>
  <c r="F41" i="6" s="1"/>
  <c r="F45" i="6" s="1"/>
  <c r="C33" i="8" s="1"/>
  <c r="F37" i="6"/>
  <c r="F38" i="6"/>
  <c r="G37" i="6"/>
  <c r="G36" i="6"/>
  <c r="G40" i="6" s="1"/>
  <c r="G38" i="6"/>
  <c r="D38" i="6"/>
  <c r="D36" i="6"/>
  <c r="D40" i="6" s="1"/>
  <c r="D41" i="6" s="1"/>
  <c r="D45" i="6" s="1"/>
  <c r="C31" i="8" s="1"/>
  <c r="D37" i="6"/>
  <c r="H16" i="6"/>
  <c r="H15" i="6"/>
  <c r="H17" i="6"/>
  <c r="G15" i="6"/>
  <c r="G16" i="6"/>
  <c r="G17" i="6"/>
  <c r="F16" i="6"/>
  <c r="F17" i="6"/>
  <c r="F15" i="6"/>
  <c r="I17" i="6"/>
  <c r="I15" i="6"/>
  <c r="I16" i="6"/>
  <c r="E17" i="6"/>
  <c r="E16" i="6"/>
  <c r="E15" i="6"/>
  <c r="D17" i="6"/>
  <c r="D15" i="6"/>
  <c r="D16" i="6"/>
  <c r="H150" i="6"/>
  <c r="H151" i="6" s="1"/>
  <c r="H155" i="6" s="1"/>
  <c r="H35" i="8" s="1"/>
  <c r="D151" i="5"/>
  <c r="D152" i="5" s="1"/>
  <c r="D156" i="5" s="1"/>
  <c r="H31" i="19" s="1"/>
  <c r="F150" i="6"/>
  <c r="F151" i="6" s="1"/>
  <c r="F155" i="6" s="1"/>
  <c r="H33" i="8" s="1"/>
  <c r="H151" i="4"/>
  <c r="H155" i="4" s="1"/>
  <c r="H35" i="14" s="1"/>
  <c r="E151" i="4"/>
  <c r="E155" i="4" s="1"/>
  <c r="H32" i="14" s="1"/>
  <c r="F150" i="1"/>
  <c r="G150" i="1"/>
  <c r="I150" i="6"/>
  <c r="I151" i="6" s="1"/>
  <c r="I155" i="6" s="1"/>
  <c r="H36" i="8" s="1"/>
  <c r="G128" i="6"/>
  <c r="G129" i="6" s="1"/>
  <c r="G133" i="6" s="1"/>
  <c r="G34" i="8" s="1"/>
  <c r="I151" i="4"/>
  <c r="I155" i="4" s="1"/>
  <c r="H36" i="14" s="1"/>
  <c r="H151" i="5"/>
  <c r="H152" i="5" s="1"/>
  <c r="H156" i="5" s="1"/>
  <c r="H35" i="19" s="1"/>
  <c r="G151" i="5"/>
  <c r="G152" i="5" s="1"/>
  <c r="G156" i="5" s="1"/>
  <c r="H34" i="19" s="1"/>
  <c r="G150" i="6"/>
  <c r="G151" i="6" s="1"/>
  <c r="G155" i="6" s="1"/>
  <c r="H34" i="8" s="1"/>
  <c r="I128" i="6"/>
  <c r="I129" i="6" s="1"/>
  <c r="I133" i="6" s="1"/>
  <c r="G36" i="8" s="1"/>
  <c r="C107" i="4"/>
  <c r="C108" i="4" s="1"/>
  <c r="C112" i="4" s="1"/>
  <c r="I150" i="1"/>
  <c r="F151" i="4"/>
  <c r="F155" i="4" s="1"/>
  <c r="H33" i="14" s="1"/>
  <c r="C130" i="5"/>
  <c r="C134" i="5" s="1"/>
  <c r="F151" i="5"/>
  <c r="F152" i="5" s="1"/>
  <c r="F156" i="5" s="1"/>
  <c r="H33" i="19" s="1"/>
  <c r="G85" i="6"/>
  <c r="G86" i="6" s="1"/>
  <c r="G90" i="6" s="1"/>
  <c r="E34" i="8" s="1"/>
  <c r="E128" i="6"/>
  <c r="E129" i="6" s="1"/>
  <c r="E133" i="6" s="1"/>
  <c r="G32" i="8" s="1"/>
  <c r="I151" i="5"/>
  <c r="I152" i="5" s="1"/>
  <c r="I156" i="5" s="1"/>
  <c r="H36" i="19" s="1"/>
  <c r="C151" i="4"/>
  <c r="C155" i="4" s="1"/>
  <c r="H107" i="6"/>
  <c r="H108" i="6" s="1"/>
  <c r="H112" i="6" s="1"/>
  <c r="F35" i="8" s="1"/>
  <c r="C107" i="6"/>
  <c r="C108" i="6" s="1"/>
  <c r="C112" i="6" s="1"/>
  <c r="H64" i="6"/>
  <c r="H65" i="6" s="1"/>
  <c r="H69" i="6" s="1"/>
  <c r="D35" i="8" s="1"/>
  <c r="H45" i="8"/>
  <c r="H42" i="8"/>
  <c r="H44" i="8"/>
  <c r="G45" i="8"/>
  <c r="G42" i="8"/>
  <c r="F42" i="8"/>
  <c r="F44" i="8"/>
  <c r="F43" i="8"/>
  <c r="E45" i="8"/>
  <c r="E41" i="8"/>
  <c r="E42" i="8"/>
  <c r="E43" i="8"/>
  <c r="D43" i="8"/>
  <c r="D44" i="8"/>
  <c r="D40" i="8"/>
  <c r="C45" i="8"/>
  <c r="C44" i="8"/>
  <c r="C40" i="8"/>
  <c r="C41" i="8"/>
  <c r="C42" i="8"/>
  <c r="B45" i="8"/>
  <c r="B42" i="8"/>
  <c r="E127" i="1" l="1"/>
  <c r="E128" i="1" s="1"/>
  <c r="F127" i="1"/>
  <c r="F128" i="1" s="1"/>
  <c r="G127" i="1"/>
  <c r="G128" i="1" s="1"/>
  <c r="H127" i="1"/>
  <c r="H128" i="1" s="1"/>
  <c r="D127" i="1"/>
  <c r="D128" i="1" s="1"/>
  <c r="D106" i="1"/>
  <c r="D107" i="1" s="1"/>
  <c r="H63" i="1"/>
  <c r="H64" i="1" s="1"/>
  <c r="F106" i="1"/>
  <c r="F107" i="1" s="1"/>
  <c r="G106" i="1"/>
  <c r="G107" i="1" s="1"/>
  <c r="I84" i="1"/>
  <c r="I85" i="1" s="1"/>
  <c r="H106" i="1"/>
  <c r="H107" i="1" s="1"/>
  <c r="E106" i="1"/>
  <c r="E107" i="1" s="1"/>
  <c r="D84" i="1"/>
  <c r="D85" i="1" s="1"/>
  <c r="H84" i="1"/>
  <c r="H85" i="1" s="1"/>
  <c r="G84" i="1"/>
  <c r="G85" i="1" s="1"/>
  <c r="E84" i="1"/>
  <c r="E85" i="1" s="1"/>
  <c r="F84" i="1"/>
  <c r="F85" i="1" s="1"/>
  <c r="I63" i="1"/>
  <c r="I64" i="1" s="1"/>
  <c r="E63" i="1"/>
  <c r="E64" i="1" s="1"/>
  <c r="D63" i="1"/>
  <c r="D64" i="1" s="1"/>
  <c r="G63" i="1"/>
  <c r="G64" i="1" s="1"/>
  <c r="F63" i="1"/>
  <c r="F64" i="1" s="1"/>
  <c r="D39" i="1"/>
  <c r="D40" i="1" s="1"/>
  <c r="E39" i="1"/>
  <c r="E40" i="1" s="1"/>
  <c r="G39" i="1"/>
  <c r="G40" i="1" s="1"/>
  <c r="H39" i="1"/>
  <c r="H40" i="1" s="1"/>
  <c r="F39" i="1"/>
  <c r="F40" i="1" s="1"/>
  <c r="I39" i="1"/>
  <c r="I40" i="1" s="1"/>
  <c r="I18" i="1"/>
  <c r="I19" i="1" s="1"/>
  <c r="H18" i="1"/>
  <c r="H19" i="1" s="1"/>
  <c r="G18" i="1"/>
  <c r="G19" i="1" s="1"/>
  <c r="F18" i="1"/>
  <c r="F19" i="1" s="1"/>
  <c r="E18" i="1"/>
  <c r="E19" i="1" s="1"/>
  <c r="D18" i="1"/>
  <c r="D19" i="1" s="1"/>
  <c r="G127" i="4"/>
  <c r="G128" i="4" s="1"/>
  <c r="G129" i="4" s="1"/>
  <c r="G133" i="4" s="1"/>
  <c r="G34" i="14" s="1"/>
  <c r="I127" i="4"/>
  <c r="I128" i="4" s="1"/>
  <c r="I129" i="4" s="1"/>
  <c r="I133" i="4" s="1"/>
  <c r="G36" i="14" s="1"/>
  <c r="F127" i="4"/>
  <c r="F128" i="4" s="1"/>
  <c r="F129" i="4" s="1"/>
  <c r="F133" i="4" s="1"/>
  <c r="G33" i="14" s="1"/>
  <c r="E127" i="4"/>
  <c r="E128" i="4" s="1"/>
  <c r="E129" i="4" s="1"/>
  <c r="E133" i="4" s="1"/>
  <c r="G32" i="14" s="1"/>
  <c r="H127" i="4"/>
  <c r="H128" i="4" s="1"/>
  <c r="H129" i="4" s="1"/>
  <c r="H133" i="4" s="1"/>
  <c r="G35" i="14" s="1"/>
  <c r="D106" i="4"/>
  <c r="D107" i="4" s="1"/>
  <c r="D108" i="4" s="1"/>
  <c r="D112" i="4" s="1"/>
  <c r="F31" i="14" s="1"/>
  <c r="E106" i="4"/>
  <c r="E107" i="4" s="1"/>
  <c r="E108" i="4" s="1"/>
  <c r="E112" i="4" s="1"/>
  <c r="F32" i="14" s="1"/>
  <c r="H106" i="4"/>
  <c r="H107" i="4" s="1"/>
  <c r="H108" i="4" s="1"/>
  <c r="H112" i="4" s="1"/>
  <c r="F35" i="14" s="1"/>
  <c r="G106" i="4"/>
  <c r="G107" i="4" s="1"/>
  <c r="G108" i="4" s="1"/>
  <c r="G112" i="4" s="1"/>
  <c r="F34" i="14" s="1"/>
  <c r="F106" i="4"/>
  <c r="F107" i="4" s="1"/>
  <c r="F108" i="4" s="1"/>
  <c r="F112" i="4" s="1"/>
  <c r="F33" i="14" s="1"/>
  <c r="H84" i="4"/>
  <c r="H85" i="4" s="1"/>
  <c r="H86" i="4" s="1"/>
  <c r="H90" i="4" s="1"/>
  <c r="E35" i="14" s="1"/>
  <c r="E84" i="4"/>
  <c r="E85" i="4" s="1"/>
  <c r="E86" i="4" s="1"/>
  <c r="E90" i="4" s="1"/>
  <c r="E32" i="14" s="1"/>
  <c r="G18" i="4"/>
  <c r="G19" i="4" s="1"/>
  <c r="G20" i="4" s="1"/>
  <c r="G24" i="4" s="1"/>
  <c r="B34" i="14" s="1"/>
  <c r="F63" i="4"/>
  <c r="F64" i="4" s="1"/>
  <c r="F65" i="4" s="1"/>
  <c r="F69" i="4" s="1"/>
  <c r="D33" i="14" s="1"/>
  <c r="G84" i="4"/>
  <c r="G85" i="4" s="1"/>
  <c r="G86" i="4" s="1"/>
  <c r="G90" i="4" s="1"/>
  <c r="E34" i="14" s="1"/>
  <c r="I84" i="4"/>
  <c r="I85" i="4" s="1"/>
  <c r="I86" i="4" s="1"/>
  <c r="I90" i="4" s="1"/>
  <c r="E36" i="14" s="1"/>
  <c r="F84" i="4"/>
  <c r="F85" i="4" s="1"/>
  <c r="D84" i="4"/>
  <c r="D85" i="4" s="1"/>
  <c r="D86" i="4" s="1"/>
  <c r="D90" i="4" s="1"/>
  <c r="E31" i="14" s="1"/>
  <c r="H63" i="4"/>
  <c r="H64" i="4" s="1"/>
  <c r="H65" i="4" s="1"/>
  <c r="H69" i="4" s="1"/>
  <c r="D35" i="14" s="1"/>
  <c r="D63" i="4"/>
  <c r="D64" i="4" s="1"/>
  <c r="D65" i="4" s="1"/>
  <c r="D69" i="4" s="1"/>
  <c r="D31" i="14" s="1"/>
  <c r="E63" i="4"/>
  <c r="E64" i="4" s="1"/>
  <c r="E65" i="4" s="1"/>
  <c r="E69" i="4" s="1"/>
  <c r="D32" i="14" s="1"/>
  <c r="G63" i="4"/>
  <c r="G64" i="4" s="1"/>
  <c r="G65" i="4" s="1"/>
  <c r="G69" i="4" s="1"/>
  <c r="D34" i="14" s="1"/>
  <c r="D39" i="4"/>
  <c r="D40" i="4" s="1"/>
  <c r="D41" i="4" s="1"/>
  <c r="D45" i="4" s="1"/>
  <c r="C31" i="14" s="1"/>
  <c r="I63" i="4"/>
  <c r="I64" i="4" s="1"/>
  <c r="I65" i="4" s="1"/>
  <c r="I69" i="4" s="1"/>
  <c r="D36" i="14" s="1"/>
  <c r="E39" i="4"/>
  <c r="E40" i="4" s="1"/>
  <c r="E41" i="4" s="1"/>
  <c r="E45" i="4" s="1"/>
  <c r="C32" i="14" s="1"/>
  <c r="F39" i="4"/>
  <c r="F40" i="4" s="1"/>
  <c r="F41" i="4" s="1"/>
  <c r="F45" i="4" s="1"/>
  <c r="C33" i="14" s="1"/>
  <c r="H39" i="4"/>
  <c r="H40" i="4" s="1"/>
  <c r="H41" i="4" s="1"/>
  <c r="H45" i="4" s="1"/>
  <c r="C35" i="14" s="1"/>
  <c r="G39" i="4"/>
  <c r="G40" i="4" s="1"/>
  <c r="G41" i="4" s="1"/>
  <c r="G45" i="4" s="1"/>
  <c r="C34" i="14" s="1"/>
  <c r="I39" i="4"/>
  <c r="I40" i="4" s="1"/>
  <c r="I41" i="4" s="1"/>
  <c r="I45" i="4" s="1"/>
  <c r="C36" i="14" s="1"/>
  <c r="D129" i="4"/>
  <c r="D133" i="4" s="1"/>
  <c r="G31" i="14" s="1"/>
  <c r="I18" i="4"/>
  <c r="I19" i="4" s="1"/>
  <c r="I20" i="4" s="1"/>
  <c r="I24" i="4" s="1"/>
  <c r="B36" i="14" s="1"/>
  <c r="H18" i="4"/>
  <c r="H19" i="4" s="1"/>
  <c r="H20" i="4" s="1"/>
  <c r="H24" i="4" s="1"/>
  <c r="B35" i="14" s="1"/>
  <c r="D18" i="4"/>
  <c r="D19" i="4" s="1"/>
  <c r="D20" i="4" s="1"/>
  <c r="D24" i="4" s="1"/>
  <c r="B31" i="14" s="1"/>
  <c r="F18" i="4"/>
  <c r="F19" i="4" s="1"/>
  <c r="F20" i="4" s="1"/>
  <c r="F24" i="4" s="1"/>
  <c r="B33" i="14" s="1"/>
  <c r="E18" i="4"/>
  <c r="E19" i="4" s="1"/>
  <c r="E20" i="4" s="1"/>
  <c r="E24" i="4" s="1"/>
  <c r="B32" i="14" s="1"/>
  <c r="I128" i="5"/>
  <c r="I129" i="5" s="1"/>
  <c r="I130" i="5" s="1"/>
  <c r="I134" i="5" s="1"/>
  <c r="G36" i="19" s="1"/>
  <c r="H128" i="5"/>
  <c r="H129" i="5" s="1"/>
  <c r="H130" i="5" s="1"/>
  <c r="H134" i="5" s="1"/>
  <c r="G35" i="19" s="1"/>
  <c r="E128" i="5"/>
  <c r="E129" i="5" s="1"/>
  <c r="E130" i="5" s="1"/>
  <c r="E134" i="5" s="1"/>
  <c r="G32" i="19" s="1"/>
  <c r="F128" i="5"/>
  <c r="F129" i="5" s="1"/>
  <c r="F130" i="5" s="1"/>
  <c r="F134" i="5" s="1"/>
  <c r="G33" i="19" s="1"/>
  <c r="G128" i="5"/>
  <c r="G129" i="5" s="1"/>
  <c r="G130" i="5" s="1"/>
  <c r="G134" i="5" s="1"/>
  <c r="G34" i="19" s="1"/>
  <c r="D128" i="5"/>
  <c r="D129" i="5" s="1"/>
  <c r="D130" i="5" s="1"/>
  <c r="D134" i="5" s="1"/>
  <c r="G31" i="19" s="1"/>
  <c r="D107" i="5"/>
  <c r="D108" i="5" s="1"/>
  <c r="D109" i="5" s="1"/>
  <c r="D113" i="5" s="1"/>
  <c r="F31" i="19" s="1"/>
  <c r="G107" i="5"/>
  <c r="G108" i="5" s="1"/>
  <c r="G109" i="5" s="1"/>
  <c r="G113" i="5" s="1"/>
  <c r="F34" i="19" s="1"/>
  <c r="E107" i="5"/>
  <c r="E108" i="5" s="1"/>
  <c r="E109" i="5" s="1"/>
  <c r="E113" i="5" s="1"/>
  <c r="F32" i="19" s="1"/>
  <c r="I107" i="5"/>
  <c r="I108" i="5" s="1"/>
  <c r="I109" i="5" s="1"/>
  <c r="I113" i="5" s="1"/>
  <c r="F36" i="19" s="1"/>
  <c r="H107" i="5"/>
  <c r="H108" i="5" s="1"/>
  <c r="H109" i="5" s="1"/>
  <c r="H113" i="5" s="1"/>
  <c r="F35" i="19" s="1"/>
  <c r="I85" i="5"/>
  <c r="I86" i="5" s="1"/>
  <c r="F107" i="5"/>
  <c r="F108" i="5" s="1"/>
  <c r="F109" i="5" s="1"/>
  <c r="F113" i="5" s="1"/>
  <c r="F33" i="19" s="1"/>
  <c r="G85" i="5"/>
  <c r="G86" i="5" s="1"/>
  <c r="G87" i="5" s="1"/>
  <c r="G91" i="5" s="1"/>
  <c r="E34" i="19" s="1"/>
  <c r="D85" i="5"/>
  <c r="D86" i="5" s="1"/>
  <c r="D87" i="5" s="1"/>
  <c r="D91" i="5" s="1"/>
  <c r="E31" i="19" s="1"/>
  <c r="F85" i="5"/>
  <c r="F86" i="5" s="1"/>
  <c r="H85" i="5"/>
  <c r="H86" i="5" s="1"/>
  <c r="H87" i="5" s="1"/>
  <c r="H91" i="5" s="1"/>
  <c r="E35" i="19" s="1"/>
  <c r="G63" i="5"/>
  <c r="G64" i="5" s="1"/>
  <c r="G65" i="5" s="1"/>
  <c r="G69" i="5" s="1"/>
  <c r="D34" i="19" s="1"/>
  <c r="E85" i="5"/>
  <c r="E86" i="5" s="1"/>
  <c r="E87" i="5" s="1"/>
  <c r="E91" i="5" s="1"/>
  <c r="E32" i="19" s="1"/>
  <c r="D63" i="5"/>
  <c r="D64" i="5" s="1"/>
  <c r="D65" i="5" s="1"/>
  <c r="D69" i="5" s="1"/>
  <c r="D31" i="19" s="1"/>
  <c r="G18" i="5"/>
  <c r="G19" i="5" s="1"/>
  <c r="G20" i="5" s="1"/>
  <c r="G24" i="5" s="1"/>
  <c r="B34" i="19" s="1"/>
  <c r="E63" i="5"/>
  <c r="E64" i="5" s="1"/>
  <c r="E65" i="5" s="1"/>
  <c r="E69" i="5" s="1"/>
  <c r="D32" i="19" s="1"/>
  <c r="H63" i="5"/>
  <c r="H64" i="5" s="1"/>
  <c r="H65" i="5" s="1"/>
  <c r="H69" i="5" s="1"/>
  <c r="D35" i="19" s="1"/>
  <c r="F63" i="5"/>
  <c r="F64" i="5" s="1"/>
  <c r="F65" i="5" s="1"/>
  <c r="F69" i="5" s="1"/>
  <c r="D33" i="19" s="1"/>
  <c r="E39" i="5"/>
  <c r="E40" i="5" s="1"/>
  <c r="E41" i="5" s="1"/>
  <c r="E45" i="5" s="1"/>
  <c r="C32" i="19" s="1"/>
  <c r="I63" i="5"/>
  <c r="I64" i="5" s="1"/>
  <c r="I65" i="5" s="1"/>
  <c r="I69" i="5" s="1"/>
  <c r="D36" i="19" s="1"/>
  <c r="D39" i="5"/>
  <c r="D40" i="5" s="1"/>
  <c r="D41" i="5" s="1"/>
  <c r="D45" i="5" s="1"/>
  <c r="C31" i="19" s="1"/>
  <c r="C20" i="5"/>
  <c r="C24" i="5" s="1"/>
  <c r="H39" i="5"/>
  <c r="H40" i="5" s="1"/>
  <c r="H41" i="5" s="1"/>
  <c r="H45" i="5" s="1"/>
  <c r="C35" i="19" s="1"/>
  <c r="I39" i="5"/>
  <c r="I40" i="5" s="1"/>
  <c r="I41" i="5" s="1"/>
  <c r="I45" i="5" s="1"/>
  <c r="C36" i="19" s="1"/>
  <c r="I18" i="5"/>
  <c r="I19" i="5" s="1"/>
  <c r="I20" i="5" s="1"/>
  <c r="I24" i="5" s="1"/>
  <c r="B36" i="19" s="1"/>
  <c r="F39" i="5"/>
  <c r="F40" i="5" s="1"/>
  <c r="F41" i="5" s="1"/>
  <c r="F45" i="5" s="1"/>
  <c r="C33" i="19" s="1"/>
  <c r="H18" i="5"/>
  <c r="H19" i="5" s="1"/>
  <c r="H20" i="5" s="1"/>
  <c r="H24" i="5" s="1"/>
  <c r="B35" i="19" s="1"/>
  <c r="G39" i="5"/>
  <c r="G40" i="5" s="1"/>
  <c r="G41" i="5" s="1"/>
  <c r="G45" i="5" s="1"/>
  <c r="C34" i="19" s="1"/>
  <c r="D18" i="5"/>
  <c r="D19" i="5" s="1"/>
  <c r="D20" i="5" s="1"/>
  <c r="D24" i="5" s="1"/>
  <c r="B31" i="19" s="1"/>
  <c r="E18" i="5"/>
  <c r="E19" i="5" s="1"/>
  <c r="E20" i="5" s="1"/>
  <c r="E24" i="5" s="1"/>
  <c r="B32" i="19" s="1"/>
  <c r="F18" i="5"/>
  <c r="F19" i="5" s="1"/>
  <c r="F20" i="5" s="1"/>
  <c r="F24" i="5" s="1"/>
  <c r="B33" i="19" s="1"/>
  <c r="I19" i="6"/>
  <c r="I20" i="6" s="1"/>
  <c r="I24" i="6" s="1"/>
  <c r="B36" i="8" s="1"/>
  <c r="G18" i="6"/>
  <c r="G19" i="6" s="1"/>
  <c r="G20" i="6" s="1"/>
  <c r="G24" i="6" s="1"/>
  <c r="B34" i="8" s="1"/>
  <c r="F18" i="6"/>
  <c r="F19" i="6" s="1"/>
  <c r="F20" i="6" s="1"/>
  <c r="F24" i="6" s="1"/>
  <c r="B33" i="8" s="1"/>
  <c r="H18" i="6"/>
  <c r="H19" i="6" s="1"/>
  <c r="H20" i="6" s="1"/>
  <c r="H24" i="6" s="1"/>
  <c r="B35" i="8" s="1"/>
  <c r="D19" i="6"/>
  <c r="D20" i="6" s="1"/>
  <c r="E18" i="6"/>
  <c r="E19" i="6" s="1"/>
  <c r="E20" i="6" s="1"/>
  <c r="E24" i="6" s="1"/>
  <c r="B32" i="8" s="1"/>
  <c r="I87" i="5"/>
  <c r="I91" i="5" s="1"/>
  <c r="E36" i="19" s="1"/>
  <c r="D151" i="4"/>
  <c r="D155" i="4" s="1"/>
  <c r="H31" i="14" s="1"/>
  <c r="F86" i="4"/>
  <c r="F90" i="4" s="1"/>
  <c r="E33" i="14" s="1"/>
  <c r="G41" i="6"/>
  <c r="G45" i="6" s="1"/>
  <c r="C34" i="8" s="1"/>
  <c r="F87" i="5" l="1"/>
  <c r="F91" i="5" s="1"/>
  <c r="E33" i="19" s="1"/>
</calcChain>
</file>

<file path=xl/sharedStrings.xml><?xml version="1.0" encoding="utf-8"?>
<sst xmlns="http://schemas.openxmlformats.org/spreadsheetml/2006/main" count="1761" uniqueCount="87">
  <si>
    <t>介護報酬項目</t>
    <rPh sb="0" eb="2">
      <t>カイゴ</t>
    </rPh>
    <rPh sb="2" eb="4">
      <t>ホウシュウ</t>
    </rPh>
    <rPh sb="4" eb="6">
      <t>コウモク</t>
    </rPh>
    <phoneticPr fontId="1"/>
  </si>
  <si>
    <t>介護報酬単位</t>
    <rPh sb="0" eb="6">
      <t>カイゴホウシュウタンイ</t>
    </rPh>
    <phoneticPr fontId="1"/>
  </si>
  <si>
    <t>１日のみ</t>
    <rPh sb="1" eb="2">
      <t>ニチ</t>
    </rPh>
    <phoneticPr fontId="1"/>
  </si>
  <si>
    <t>２日間</t>
    <rPh sb="1" eb="2">
      <t>ニチ</t>
    </rPh>
    <rPh sb="2" eb="3">
      <t>カン</t>
    </rPh>
    <phoneticPr fontId="1"/>
  </si>
  <si>
    <t>３日間</t>
    <rPh sb="1" eb="3">
      <t>ニチカン</t>
    </rPh>
    <phoneticPr fontId="1"/>
  </si>
  <si>
    <t>４日間</t>
    <rPh sb="1" eb="3">
      <t>ニチカン</t>
    </rPh>
    <phoneticPr fontId="1"/>
  </si>
  <si>
    <t>５日間</t>
    <rPh sb="1" eb="3">
      <t>ニチカン</t>
    </rPh>
    <phoneticPr fontId="1"/>
  </si>
  <si>
    <t>６日間</t>
    <rPh sb="1" eb="3">
      <t>ニチカン</t>
    </rPh>
    <phoneticPr fontId="1"/>
  </si>
  <si>
    <t>７日間</t>
    <rPh sb="1" eb="3">
      <t>ニチカン</t>
    </rPh>
    <phoneticPr fontId="1"/>
  </si>
  <si>
    <t>報酬単位合計</t>
    <rPh sb="0" eb="2">
      <t>ホウシュウ</t>
    </rPh>
    <rPh sb="2" eb="4">
      <t>タンイ</t>
    </rPh>
    <rPh sb="4" eb="6">
      <t>ゴウケイ</t>
    </rPh>
    <phoneticPr fontId="1"/>
  </si>
  <si>
    <t>送迎往復加算</t>
    <rPh sb="0" eb="2">
      <t>ソウゲイ</t>
    </rPh>
    <rPh sb="2" eb="4">
      <t>オウフク</t>
    </rPh>
    <rPh sb="4" eb="6">
      <t>カサン</t>
    </rPh>
    <phoneticPr fontId="1"/>
  </si>
  <si>
    <t>介護報酬　Ａ</t>
    <rPh sb="0" eb="2">
      <t>カイゴ</t>
    </rPh>
    <rPh sb="2" eb="4">
      <t>ホウシュウ</t>
    </rPh>
    <phoneticPr fontId="1"/>
  </si>
  <si>
    <t>１割負担分</t>
    <rPh sb="0" eb="2">
      <t>イチワリ</t>
    </rPh>
    <rPh sb="2" eb="5">
      <t>フタンブン</t>
    </rPh>
    <phoneticPr fontId="1"/>
  </si>
  <si>
    <t>食事代</t>
    <rPh sb="0" eb="3">
      <t>ショクジダイ</t>
    </rPh>
    <phoneticPr fontId="1"/>
  </si>
  <si>
    <t>滞在費</t>
    <rPh sb="0" eb="3">
      <t>タイザイヒ</t>
    </rPh>
    <phoneticPr fontId="1"/>
  </si>
  <si>
    <t>間食代</t>
    <rPh sb="0" eb="2">
      <t>カンショク</t>
    </rPh>
    <rPh sb="2" eb="3">
      <t>ダイ</t>
    </rPh>
    <phoneticPr fontId="1"/>
  </si>
  <si>
    <t>自己負担合計</t>
    <rPh sb="0" eb="2">
      <t>ジコ</t>
    </rPh>
    <rPh sb="2" eb="4">
      <t>フタン</t>
    </rPh>
    <rPh sb="4" eb="6">
      <t>ゴウケイ</t>
    </rPh>
    <phoneticPr fontId="1"/>
  </si>
  <si>
    <t>Ａ　×　０．９</t>
    <phoneticPr fontId="1"/>
  </si>
  <si>
    <t>個室</t>
    <rPh sb="0" eb="2">
      <t>コシツ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</si>
  <si>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</si>
  <si>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</si>
  <si>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</si>
  <si>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</si>
  <si>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</si>
  <si>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</si>
  <si>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</si>
  <si>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短期入所　生活介護事業　利用期間別徴収金額表　（第４段階　送迎×２）</t>
    <rPh sb="0" eb="2">
      <t>タンキ</t>
    </rPh>
    <rPh sb="2" eb="4">
      <t>ニュウショ</t>
    </rPh>
    <rPh sb="5" eb="7">
      <t>セイカツ</t>
    </rPh>
    <rPh sb="7" eb="9">
      <t>カイゴ</t>
    </rPh>
    <rPh sb="9" eb="11">
      <t>ジギョウ</t>
    </rPh>
    <rPh sb="12" eb="14">
      <t>リヨウ</t>
    </rPh>
    <rPh sb="14" eb="16">
      <t>キカン</t>
    </rPh>
    <rPh sb="16" eb="17">
      <t>ベツ</t>
    </rPh>
    <rPh sb="17" eb="19">
      <t>チョウシュウ</t>
    </rPh>
    <rPh sb="19" eb="21">
      <t>キンガク</t>
    </rPh>
    <rPh sb="21" eb="22">
      <t>ヒョウ</t>
    </rPh>
    <rPh sb="24" eb="25">
      <t>ダイ</t>
    </rPh>
    <rPh sb="26" eb="28">
      <t>ダンカイ</t>
    </rPh>
    <rPh sb="29" eb="31">
      <t>ソウゲイ</t>
    </rPh>
    <phoneticPr fontId="1"/>
  </si>
  <si>
    <t>夜勤職員配置加算Ⅰ</t>
    <rPh sb="0" eb="2">
      <t>ヤキン</t>
    </rPh>
    <rPh sb="2" eb="4">
      <t>ショクイン</t>
    </rPh>
    <rPh sb="4" eb="6">
      <t>ハイチ</t>
    </rPh>
    <rPh sb="6" eb="8">
      <t>カサン</t>
    </rPh>
    <phoneticPr fontId="1"/>
  </si>
  <si>
    <t>送迎加算（往復）</t>
    <rPh sb="0" eb="2">
      <t>ソウゲイ</t>
    </rPh>
    <rPh sb="2" eb="4">
      <t>カサン</t>
    </rPh>
    <phoneticPr fontId="1"/>
  </si>
  <si>
    <t>その他費用（１日あたり）</t>
    <rPh sb="2" eb="3">
      <t>タ</t>
    </rPh>
    <rPh sb="3" eb="5">
      <t>ヒヨウ</t>
    </rPh>
    <rPh sb="7" eb="8">
      <t>ニチ</t>
    </rPh>
    <phoneticPr fontId="1"/>
  </si>
  <si>
    <t>食費</t>
    <rPh sb="0" eb="2">
      <t>ショクヒ</t>
    </rPh>
    <phoneticPr fontId="1"/>
  </si>
  <si>
    <t>洗濯料金（希望時）</t>
    <rPh sb="0" eb="2">
      <t>センタク</t>
    </rPh>
    <rPh sb="2" eb="4">
      <t>リョウキン</t>
    </rPh>
    <rPh sb="5" eb="7">
      <t>キボウ</t>
    </rPh>
    <rPh sb="7" eb="8">
      <t>ジ</t>
    </rPh>
    <phoneticPr fontId="1"/>
  </si>
  <si>
    <t>テレビ使用料（希望時）</t>
    <rPh sb="3" eb="5">
      <t>シヨウ</t>
    </rPh>
    <rPh sb="5" eb="6">
      <t>リョウ</t>
    </rPh>
    <rPh sb="7" eb="9">
      <t>キボウ</t>
    </rPh>
    <rPh sb="9" eb="10">
      <t>ジ</t>
    </rPh>
    <phoneticPr fontId="1"/>
  </si>
  <si>
    <t>１泊２日</t>
    <rPh sb="1" eb="2">
      <t>パク</t>
    </rPh>
    <rPh sb="3" eb="4">
      <t>ニチ</t>
    </rPh>
    <phoneticPr fontId="1"/>
  </si>
  <si>
    <t>２泊３日</t>
    <rPh sb="1" eb="2">
      <t>パク</t>
    </rPh>
    <rPh sb="3" eb="4">
      <t>ニチ</t>
    </rPh>
    <phoneticPr fontId="1"/>
  </si>
  <si>
    <t>３泊４日</t>
    <rPh sb="1" eb="2">
      <t>パク</t>
    </rPh>
    <rPh sb="3" eb="4">
      <t>ニチ</t>
    </rPh>
    <phoneticPr fontId="1"/>
  </si>
  <si>
    <t>４泊５日</t>
    <rPh sb="1" eb="2">
      <t>パク</t>
    </rPh>
    <rPh sb="3" eb="4">
      <t>ニチ</t>
    </rPh>
    <phoneticPr fontId="1"/>
  </si>
  <si>
    <t>５泊６日</t>
    <rPh sb="1" eb="2">
      <t>パク</t>
    </rPh>
    <rPh sb="3" eb="4">
      <t>ニチ</t>
    </rPh>
    <phoneticPr fontId="1"/>
  </si>
  <si>
    <t>６泊７日</t>
    <rPh sb="1" eb="2">
      <t>パク</t>
    </rPh>
    <rPh sb="3" eb="4">
      <t>ニチ</t>
    </rPh>
    <phoneticPr fontId="1"/>
  </si>
  <si>
    <t>間食（希望時）</t>
    <rPh sb="0" eb="2">
      <t>カンショク</t>
    </rPh>
    <phoneticPr fontId="1"/>
  </si>
  <si>
    <t>機能訓練体制加算Ⅰ</t>
    <rPh sb="0" eb="2">
      <t>キノウ</t>
    </rPh>
    <rPh sb="2" eb="4">
      <t>クンレン</t>
    </rPh>
    <rPh sb="4" eb="6">
      <t>タイセイ</t>
    </rPh>
    <rPh sb="6" eb="8">
      <t>カサン</t>
    </rPh>
    <phoneticPr fontId="1"/>
  </si>
  <si>
    <t>ｻｰﾋﾞｽ提供体制強化加算Ⅰ２</t>
  </si>
  <si>
    <t>地域加算　11.10</t>
    <rPh sb="0" eb="2">
      <t>チイキ</t>
    </rPh>
    <rPh sb="2" eb="4">
      <t>カサン</t>
    </rPh>
    <phoneticPr fontId="1"/>
  </si>
  <si>
    <t>地域加算　11.10</t>
    <phoneticPr fontId="1"/>
  </si>
  <si>
    <t>入浴オプション（２人介助）</t>
    <phoneticPr fontId="1"/>
  </si>
  <si>
    <t>入浴オプション（１人介助）</t>
    <phoneticPr fontId="1"/>
  </si>
  <si>
    <t>２割負担の場合</t>
    <phoneticPr fontId="1"/>
  </si>
  <si>
    <t>Ａ　×　０．８</t>
    <phoneticPr fontId="1"/>
  </si>
  <si>
    <t>２割負担分</t>
    <rPh sb="1" eb="2">
      <t>ワリ</t>
    </rPh>
    <rPh sb="2" eb="5">
      <t>フタンブン</t>
    </rPh>
    <phoneticPr fontId="1"/>
  </si>
  <si>
    <t>１割負担の場合</t>
    <phoneticPr fontId="1"/>
  </si>
  <si>
    <t>入所費用概算</t>
    <rPh sb="0" eb="2">
      <t>ニュウショ</t>
    </rPh>
    <rPh sb="2" eb="4">
      <t>ヒヨウ</t>
    </rPh>
    <phoneticPr fontId="1"/>
  </si>
  <si>
    <t>夜勤職員配置加算Ⅱ</t>
    <rPh sb="0" eb="2">
      <t>ヤキン</t>
    </rPh>
    <rPh sb="2" eb="4">
      <t>ショクイン</t>
    </rPh>
    <rPh sb="4" eb="6">
      <t>ハイチ</t>
    </rPh>
    <rPh sb="6" eb="8">
      <t>カサン</t>
    </rPh>
    <phoneticPr fontId="1"/>
  </si>
  <si>
    <t>併設型ユニット型個室</t>
    <rPh sb="0" eb="2">
      <t>ヘイセツ</t>
    </rPh>
    <rPh sb="2" eb="3">
      <t>ガタ</t>
    </rPh>
    <rPh sb="7" eb="8">
      <t>ガタ</t>
    </rPh>
    <phoneticPr fontId="1"/>
  </si>
  <si>
    <t>なぎさ和楽苑ショートステイ　併設型ユニット型短期入所生活介護</t>
    <rPh sb="3" eb="5">
      <t>ワラク</t>
    </rPh>
    <rPh sb="5" eb="6">
      <t>エン</t>
    </rPh>
    <rPh sb="16" eb="17">
      <t>ガタ</t>
    </rPh>
    <rPh sb="22" eb="24">
      <t>タンキ</t>
    </rPh>
    <rPh sb="24" eb="26">
      <t>ニュウショ</t>
    </rPh>
    <rPh sb="26" eb="28">
      <t>セイカツ</t>
    </rPh>
    <rPh sb="28" eb="30">
      <t>カイゴ</t>
    </rPh>
    <phoneticPr fontId="1"/>
  </si>
  <si>
    <t>短期入所　生活介護事業　利用期間別徴収金額表　（第４段階　２割負担　送迎×２）</t>
    <rPh sb="0" eb="2">
      <t>タンキ</t>
    </rPh>
    <rPh sb="2" eb="4">
      <t>ニュウショ</t>
    </rPh>
    <rPh sb="5" eb="7">
      <t>セイカツ</t>
    </rPh>
    <rPh sb="7" eb="9">
      <t>カイゴ</t>
    </rPh>
    <rPh sb="9" eb="11">
      <t>ジギョウ</t>
    </rPh>
    <rPh sb="12" eb="14">
      <t>リヨウ</t>
    </rPh>
    <rPh sb="14" eb="16">
      <t>キカン</t>
    </rPh>
    <rPh sb="16" eb="17">
      <t>ベツ</t>
    </rPh>
    <rPh sb="17" eb="19">
      <t>チョウシュウ</t>
    </rPh>
    <rPh sb="19" eb="21">
      <t>キンガク</t>
    </rPh>
    <rPh sb="21" eb="22">
      <t>ヒョウ</t>
    </rPh>
    <rPh sb="24" eb="25">
      <t>ダイ</t>
    </rPh>
    <rPh sb="26" eb="28">
      <t>ダンカイ</t>
    </rPh>
    <rPh sb="30" eb="31">
      <t>ワリ</t>
    </rPh>
    <rPh sb="31" eb="33">
      <t>フタン</t>
    </rPh>
    <rPh sb="34" eb="36">
      <t>ソウゲイ</t>
    </rPh>
    <phoneticPr fontId="1"/>
  </si>
  <si>
    <t>負担限度額　４段階</t>
    <rPh sb="0" eb="2">
      <t>フタン</t>
    </rPh>
    <rPh sb="2" eb="4">
      <t>ゲンド</t>
    </rPh>
    <rPh sb="4" eb="5">
      <t>ガク</t>
    </rPh>
    <rPh sb="7" eb="9">
      <t>ダンカイ</t>
    </rPh>
    <phoneticPr fontId="1"/>
  </si>
  <si>
    <t>負担限度額　１段階</t>
    <rPh sb="0" eb="2">
      <t>フタン</t>
    </rPh>
    <rPh sb="2" eb="4">
      <t>ゲンド</t>
    </rPh>
    <rPh sb="4" eb="5">
      <t>ガク</t>
    </rPh>
    <rPh sb="7" eb="9">
      <t>ダンカイ</t>
    </rPh>
    <phoneticPr fontId="1"/>
  </si>
  <si>
    <t>負担限度額　２段階</t>
    <rPh sb="0" eb="2">
      <t>フタン</t>
    </rPh>
    <rPh sb="2" eb="4">
      <t>ゲンド</t>
    </rPh>
    <rPh sb="4" eb="5">
      <t>ガク</t>
    </rPh>
    <rPh sb="7" eb="9">
      <t>ダンカイ</t>
    </rPh>
    <phoneticPr fontId="1"/>
  </si>
  <si>
    <r>
      <t>短期入所　生活介護事業　利用期間別徴収金額表　</t>
    </r>
    <r>
      <rPr>
        <sz val="12"/>
        <color indexed="10"/>
        <rFont val="ＭＳ Ｐゴシック"/>
        <family val="3"/>
        <charset val="128"/>
      </rPr>
      <t>（第１段階　送迎×２）</t>
    </r>
    <rPh sb="0" eb="2">
      <t>タンキ</t>
    </rPh>
    <rPh sb="2" eb="4">
      <t>ニュウショ</t>
    </rPh>
    <rPh sb="5" eb="7">
      <t>セイカツ</t>
    </rPh>
    <rPh sb="7" eb="9">
      <t>カイゴ</t>
    </rPh>
    <rPh sb="9" eb="11">
      <t>ジギョウ</t>
    </rPh>
    <rPh sb="12" eb="14">
      <t>リヨウ</t>
    </rPh>
    <rPh sb="14" eb="16">
      <t>キカン</t>
    </rPh>
    <rPh sb="16" eb="17">
      <t>ベツ</t>
    </rPh>
    <rPh sb="17" eb="19">
      <t>チョウシュウ</t>
    </rPh>
    <rPh sb="19" eb="21">
      <t>キンガク</t>
    </rPh>
    <rPh sb="21" eb="22">
      <t>ヒョウ</t>
    </rPh>
    <rPh sb="24" eb="25">
      <t>ダイ</t>
    </rPh>
    <rPh sb="26" eb="28">
      <t>ダンカイ</t>
    </rPh>
    <rPh sb="29" eb="31">
      <t>ソウゲイ</t>
    </rPh>
    <phoneticPr fontId="1"/>
  </si>
  <si>
    <r>
      <t>短期入所　生活介護事業　利用期間別徴収金額表　</t>
    </r>
    <r>
      <rPr>
        <sz val="12"/>
        <color indexed="10"/>
        <rFont val="ＭＳ Ｐゴシック"/>
        <family val="3"/>
        <charset val="128"/>
      </rPr>
      <t>（第２段階　送迎×２）</t>
    </r>
    <rPh sb="0" eb="2">
      <t>タンキ</t>
    </rPh>
    <rPh sb="2" eb="4">
      <t>ニュウショ</t>
    </rPh>
    <rPh sb="5" eb="7">
      <t>セイカツ</t>
    </rPh>
    <rPh sb="7" eb="9">
      <t>カイゴ</t>
    </rPh>
    <rPh sb="9" eb="11">
      <t>ジギョウ</t>
    </rPh>
    <rPh sb="12" eb="14">
      <t>リヨウ</t>
    </rPh>
    <rPh sb="14" eb="16">
      <t>キカン</t>
    </rPh>
    <rPh sb="16" eb="17">
      <t>ベツ</t>
    </rPh>
    <rPh sb="17" eb="19">
      <t>チョウシュウ</t>
    </rPh>
    <rPh sb="19" eb="21">
      <t>キンガク</t>
    </rPh>
    <rPh sb="21" eb="22">
      <t>ヒョウ</t>
    </rPh>
    <rPh sb="24" eb="25">
      <t>ダイ</t>
    </rPh>
    <rPh sb="26" eb="28">
      <t>ダンカイ</t>
    </rPh>
    <rPh sb="29" eb="31">
      <t>ソウゲイ</t>
    </rPh>
    <phoneticPr fontId="1"/>
  </si>
  <si>
    <r>
      <t>短期入所　生活介護事業　利用期間別徴収金額表　</t>
    </r>
    <r>
      <rPr>
        <sz val="12"/>
        <color indexed="10"/>
        <rFont val="ＭＳ Ｐゴシック"/>
        <family val="3"/>
        <charset val="128"/>
      </rPr>
      <t>（第４段階　送迎×２）</t>
    </r>
    <rPh sb="0" eb="2">
      <t>タンキ</t>
    </rPh>
    <rPh sb="2" eb="4">
      <t>ニュウショ</t>
    </rPh>
    <rPh sb="5" eb="7">
      <t>セイカツ</t>
    </rPh>
    <rPh sb="7" eb="9">
      <t>カイゴ</t>
    </rPh>
    <rPh sb="9" eb="11">
      <t>ジギョウ</t>
    </rPh>
    <rPh sb="12" eb="14">
      <t>リヨウ</t>
    </rPh>
    <rPh sb="14" eb="16">
      <t>キカン</t>
    </rPh>
    <rPh sb="16" eb="17">
      <t>ベツ</t>
    </rPh>
    <rPh sb="17" eb="19">
      <t>チョウシュウ</t>
    </rPh>
    <rPh sb="19" eb="21">
      <t>キンガク</t>
    </rPh>
    <rPh sb="21" eb="22">
      <t>ヒョウ</t>
    </rPh>
    <rPh sb="24" eb="25">
      <t>ダイ</t>
    </rPh>
    <rPh sb="26" eb="28">
      <t>ダンカイ</t>
    </rPh>
    <rPh sb="29" eb="31">
      <t>ソウゲイ</t>
    </rPh>
    <phoneticPr fontId="1"/>
  </si>
  <si>
    <t>機能訓練体制加算</t>
    <rPh sb="0" eb="2">
      <t>キノウ</t>
    </rPh>
    <rPh sb="2" eb="4">
      <t>クンレン</t>
    </rPh>
    <rPh sb="4" eb="6">
      <t>タイセイ</t>
    </rPh>
    <rPh sb="6" eb="8">
      <t>カサン</t>
    </rPh>
    <phoneticPr fontId="1"/>
  </si>
  <si>
    <t>看護体制加算Ⅰ</t>
    <rPh sb="0" eb="2">
      <t>カンゴ</t>
    </rPh>
    <rPh sb="2" eb="4">
      <t>タイセイ</t>
    </rPh>
    <rPh sb="4" eb="6">
      <t>カサン</t>
    </rPh>
    <phoneticPr fontId="1"/>
  </si>
  <si>
    <t>看護体制加算Ⅱ</t>
    <rPh sb="0" eb="2">
      <t>カンゴ</t>
    </rPh>
    <rPh sb="2" eb="4">
      <t>タイセイ</t>
    </rPh>
    <rPh sb="4" eb="6">
      <t>カサン</t>
    </rPh>
    <phoneticPr fontId="1"/>
  </si>
  <si>
    <t>Ａ　×　０．７</t>
  </si>
  <si>
    <t>短期入所　生活介護事業　利用期間別徴収金額表　（第４段階　３割負担　送迎×２）</t>
    <rPh sb="0" eb="2">
      <t>タンキ</t>
    </rPh>
    <rPh sb="2" eb="4">
      <t>ニュウショ</t>
    </rPh>
    <rPh sb="5" eb="7">
      <t>セイカツ</t>
    </rPh>
    <rPh sb="7" eb="9">
      <t>カイゴ</t>
    </rPh>
    <rPh sb="9" eb="11">
      <t>ジギョウ</t>
    </rPh>
    <rPh sb="12" eb="14">
      <t>リヨウ</t>
    </rPh>
    <rPh sb="14" eb="16">
      <t>キカン</t>
    </rPh>
    <rPh sb="16" eb="17">
      <t>ベツ</t>
    </rPh>
    <rPh sb="17" eb="19">
      <t>チョウシュウ</t>
    </rPh>
    <rPh sb="19" eb="21">
      <t>キンガク</t>
    </rPh>
    <rPh sb="21" eb="22">
      <t>ヒョウ</t>
    </rPh>
    <rPh sb="24" eb="25">
      <t>ダイ</t>
    </rPh>
    <rPh sb="26" eb="28">
      <t>ダンカイ</t>
    </rPh>
    <rPh sb="34" eb="36">
      <t>ソウゲイ</t>
    </rPh>
    <phoneticPr fontId="1"/>
  </si>
  <si>
    <t>３割負担分</t>
    <phoneticPr fontId="1"/>
  </si>
  <si>
    <t>短期入所　生活介護事業　利用期間別徴収金額表　（第４段階　２割負担　送迎×２）</t>
    <rPh sb="0" eb="2">
      <t>タンキ</t>
    </rPh>
    <rPh sb="2" eb="4">
      <t>ニュウショ</t>
    </rPh>
    <rPh sb="5" eb="7">
      <t>セイカツ</t>
    </rPh>
    <rPh sb="7" eb="9">
      <t>カイゴ</t>
    </rPh>
    <rPh sb="9" eb="11">
      <t>ジギョウ</t>
    </rPh>
    <rPh sb="12" eb="14">
      <t>リヨウ</t>
    </rPh>
    <rPh sb="14" eb="16">
      <t>キカン</t>
    </rPh>
    <rPh sb="16" eb="17">
      <t>ベツ</t>
    </rPh>
    <rPh sb="17" eb="19">
      <t>チョウシュウ</t>
    </rPh>
    <rPh sb="19" eb="21">
      <t>キンガク</t>
    </rPh>
    <rPh sb="21" eb="22">
      <t>ヒョウ</t>
    </rPh>
    <rPh sb="24" eb="25">
      <t>ダイ</t>
    </rPh>
    <rPh sb="26" eb="28">
      <t>ダンカイ</t>
    </rPh>
    <rPh sb="34" eb="36">
      <t>ソウゲイ</t>
    </rPh>
    <phoneticPr fontId="1"/>
  </si>
  <si>
    <t>３割負担の場合</t>
    <phoneticPr fontId="1"/>
  </si>
  <si>
    <t>間食・往復の送迎・介護職員処遇改善加算Ⅰ・介護職員等特定処遇改善加算(Ⅰ)を含む　（洗濯・テレビ・入浴オプションは除く）</t>
    <rPh sb="57" eb="58">
      <t>ノゾ</t>
    </rPh>
    <phoneticPr fontId="1"/>
  </si>
  <si>
    <t>ｻｰﾋﾞｽ提供体制強化加算Ⅱ</t>
    <phoneticPr fontId="1"/>
  </si>
  <si>
    <t>ｻｰﾋﾞｽ提供体制強化加算Ⅱ</t>
    <phoneticPr fontId="1"/>
  </si>
  <si>
    <r>
      <t>短期入所　生活介護事業　利用期間別徴収金額表　</t>
    </r>
    <r>
      <rPr>
        <sz val="12"/>
        <color indexed="10"/>
        <rFont val="ＭＳ Ｐゴシック"/>
        <family val="3"/>
        <charset val="128"/>
      </rPr>
      <t>（第３段階②　送迎×２）</t>
    </r>
    <rPh sb="0" eb="2">
      <t>タンキ</t>
    </rPh>
    <rPh sb="2" eb="4">
      <t>ニュウショ</t>
    </rPh>
    <rPh sb="5" eb="7">
      <t>セイカツ</t>
    </rPh>
    <rPh sb="7" eb="9">
      <t>カイゴ</t>
    </rPh>
    <rPh sb="9" eb="11">
      <t>ジギョウ</t>
    </rPh>
    <rPh sb="12" eb="14">
      <t>リヨウ</t>
    </rPh>
    <rPh sb="14" eb="16">
      <t>キカン</t>
    </rPh>
    <rPh sb="16" eb="17">
      <t>ベツ</t>
    </rPh>
    <rPh sb="17" eb="19">
      <t>チョウシュウ</t>
    </rPh>
    <rPh sb="19" eb="21">
      <t>キンガク</t>
    </rPh>
    <rPh sb="21" eb="22">
      <t>ヒョウ</t>
    </rPh>
    <rPh sb="24" eb="25">
      <t>ダイ</t>
    </rPh>
    <rPh sb="26" eb="28">
      <t>ダンカイ</t>
    </rPh>
    <rPh sb="30" eb="32">
      <t>ソウゲイ</t>
    </rPh>
    <phoneticPr fontId="1"/>
  </si>
  <si>
    <r>
      <t>短期入所　生活介護事業　利用期間別徴収金額表　</t>
    </r>
    <r>
      <rPr>
        <sz val="12"/>
        <color indexed="10"/>
        <rFont val="ＭＳ Ｐゴシック"/>
        <family val="3"/>
        <charset val="128"/>
      </rPr>
      <t>（第３段階①　送迎×２）</t>
    </r>
    <rPh sb="0" eb="2">
      <t>タンキ</t>
    </rPh>
    <rPh sb="2" eb="4">
      <t>ニュウショ</t>
    </rPh>
    <rPh sb="5" eb="7">
      <t>セイカツ</t>
    </rPh>
    <rPh sb="7" eb="9">
      <t>カイゴ</t>
    </rPh>
    <rPh sb="9" eb="11">
      <t>ジギョウ</t>
    </rPh>
    <rPh sb="12" eb="14">
      <t>リヨウ</t>
    </rPh>
    <rPh sb="14" eb="16">
      <t>キカン</t>
    </rPh>
    <rPh sb="16" eb="17">
      <t>ベツ</t>
    </rPh>
    <rPh sb="17" eb="19">
      <t>チョウシュウ</t>
    </rPh>
    <rPh sb="19" eb="21">
      <t>キンガク</t>
    </rPh>
    <rPh sb="21" eb="22">
      <t>ヒョウ</t>
    </rPh>
    <rPh sb="24" eb="25">
      <t>ダイ</t>
    </rPh>
    <rPh sb="26" eb="28">
      <t>ダンカイ</t>
    </rPh>
    <rPh sb="30" eb="32">
      <t>ソウゲイ</t>
    </rPh>
    <phoneticPr fontId="1"/>
  </si>
  <si>
    <t>負担限度額　３段階①</t>
    <rPh sb="0" eb="2">
      <t>フタン</t>
    </rPh>
    <rPh sb="2" eb="4">
      <t>ゲンド</t>
    </rPh>
    <rPh sb="4" eb="5">
      <t>ガク</t>
    </rPh>
    <rPh sb="7" eb="9">
      <t>ダンカイ</t>
    </rPh>
    <phoneticPr fontId="1"/>
  </si>
  <si>
    <t>負担限度額　３段階②</t>
    <rPh sb="0" eb="2">
      <t>フタン</t>
    </rPh>
    <rPh sb="2" eb="4">
      <t>ゲンド</t>
    </rPh>
    <rPh sb="4" eb="5">
      <t>ガク</t>
    </rPh>
    <rPh sb="7" eb="9">
      <t>ダンカイ</t>
    </rPh>
    <phoneticPr fontId="1"/>
  </si>
  <si>
    <t>特定処遇改善加算2.7％）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</si>
  <si>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介護職員等ベースアップ等支援加算（1.6％）</t>
    <rPh sb="0" eb="2">
      <t>カイゴ</t>
    </rPh>
    <rPh sb="2" eb="4">
      <t>ショクイン</t>
    </rPh>
    <rPh sb="4" eb="5">
      <t>トウ</t>
    </rPh>
    <rPh sb="11" eb="12">
      <t>トウ</t>
    </rPh>
    <rPh sb="12" eb="14">
      <t>シエン</t>
    </rPh>
    <rPh sb="14" eb="16">
      <t>カサン</t>
    </rPh>
    <phoneticPr fontId="1"/>
  </si>
  <si>
    <t>処遇改善加算（8.3％）</t>
    <rPh sb="0" eb="2">
      <t>ショグウ</t>
    </rPh>
    <rPh sb="2" eb="4">
      <t>カイゼン</t>
    </rPh>
    <rPh sb="4" eb="6">
      <t>カサン</t>
    </rPh>
    <phoneticPr fontId="1"/>
  </si>
  <si>
    <t>令和４年１０月１日　適用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2">
      <t>テキヨウ</t>
    </rPh>
    <phoneticPr fontId="1"/>
  </si>
  <si>
    <t>　※介護職員処遇改善加算Ⅰ・介護職員等特定処遇改善加算(Ⅰ)、</t>
    <phoneticPr fontId="1"/>
  </si>
  <si>
    <t>介護職員等ベースアップ等支援加算が該当します</t>
    <phoneticPr fontId="1"/>
  </si>
  <si>
    <t>　　　（１ヵ月の総単位×83/1000・23/1000・16/1000をそれぞれ加算）</t>
    <phoneticPr fontId="1"/>
  </si>
  <si>
    <t>令和６年１月１日　適用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テキヨウ</t>
    </rPh>
    <phoneticPr fontId="1"/>
  </si>
  <si>
    <t>令和６年１月１日　適用</t>
    <phoneticPr fontId="1"/>
  </si>
  <si>
    <t>1750（朝食390、昼食670、夕食540）</t>
    <rPh sb="5" eb="7">
      <t>チョウショク</t>
    </rPh>
    <rPh sb="11" eb="13">
      <t>チュウショク</t>
    </rPh>
    <rPh sb="17" eb="19">
      <t>ユウショク</t>
    </rPh>
    <phoneticPr fontId="1"/>
  </si>
  <si>
    <t>1750（朝食390、昼食670、夕食540）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</si>
</sst>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3" xfId="0" applyFont="1" applyBorder="1"/>
    <xf numFmtId="0" fontId="4" fillId="0" borderId="11" xfId="0" applyFont="1" applyBorder="1"/>
    <xf numFmtId="0" fontId="4" fillId="0" borderId="8" xfId="0" applyFont="1" applyBorder="1"/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4" fillId="2" borderId="16" xfId="0" applyFont="1" applyFill="1" applyBorder="1"/>
    <xf numFmtId="0" fontId="5" fillId="0" borderId="17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176" fontId="2" fillId="0" borderId="0" xfId="0" applyNumberFormat="1" applyFont="1"/>
    <xf numFmtId="0" fontId="4" fillId="0" borderId="18" xfId="0" applyFont="1" applyBorder="1"/>
    <xf numFmtId="0" fontId="4" fillId="0" borderId="19" xfId="0" applyFont="1" applyBorder="1"/>
    <xf numFmtId="0" fontId="0" fillId="0" borderId="8" xfId="0" applyBorder="1"/>
    <xf numFmtId="177" fontId="5" fillId="0" borderId="2" xfId="0" applyNumberFormat="1" applyFont="1" applyBorder="1"/>
    <xf numFmtId="177" fontId="5" fillId="0" borderId="6" xfId="0" applyNumberFormat="1" applyFont="1" applyBorder="1"/>
    <xf numFmtId="177" fontId="5" fillId="0" borderId="20" xfId="0" applyNumberFormat="1" applyFont="1" applyBorder="1"/>
    <xf numFmtId="177" fontId="5" fillId="0" borderId="21" xfId="0" applyNumberFormat="1" applyFont="1" applyBorder="1"/>
    <xf numFmtId="177" fontId="5" fillId="0" borderId="22" xfId="0" applyNumberFormat="1" applyFont="1" applyBorder="1"/>
    <xf numFmtId="177" fontId="5" fillId="0" borderId="23" xfId="0" applyNumberFormat="1" applyFont="1" applyBorder="1"/>
    <xf numFmtId="177" fontId="5" fillId="0" borderId="0" xfId="0" applyNumberFormat="1" applyFont="1"/>
    <xf numFmtId="177" fontId="5" fillId="0" borderId="24" xfId="0" applyNumberFormat="1" applyFont="1" applyBorder="1"/>
    <xf numFmtId="177" fontId="5" fillId="0" borderId="25" xfId="0" applyNumberFormat="1" applyFont="1" applyBorder="1"/>
    <xf numFmtId="177" fontId="5" fillId="0" borderId="26" xfId="0" applyNumberFormat="1" applyFont="1" applyBorder="1"/>
    <xf numFmtId="177" fontId="5" fillId="0" borderId="27" xfId="0" applyNumberFormat="1" applyFont="1" applyBorder="1"/>
    <xf numFmtId="177" fontId="5" fillId="0" borderId="1" xfId="0" applyNumberFormat="1" applyFont="1" applyBorder="1"/>
    <xf numFmtId="177" fontId="5" fillId="0" borderId="28" xfId="0" applyNumberFormat="1" applyFont="1" applyBorder="1"/>
    <xf numFmtId="177" fontId="5" fillId="0" borderId="29" xfId="0" applyNumberFormat="1" applyFont="1" applyBorder="1"/>
    <xf numFmtId="177" fontId="5" fillId="0" borderId="30" xfId="0" applyNumberFormat="1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31" xfId="0" applyBorder="1" applyAlignment="1">
      <alignment horizontal="center" shrinkToFit="1"/>
    </xf>
    <xf numFmtId="0" fontId="0" fillId="0" borderId="32" xfId="0" applyBorder="1" applyAlignment="1">
      <alignment horizontal="center" shrinkToFit="1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0" xfId="0" applyBorder="1" applyAlignment="1">
      <alignment horizontal="center" shrinkToFit="1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26" xfId="0" applyFont="1" applyBorder="1" applyAlignment="1">
      <alignment horizontal="left" shrinkToFit="1"/>
    </xf>
    <xf numFmtId="0" fontId="0" fillId="0" borderId="38" xfId="0" applyBorder="1" applyAlignment="1">
      <alignment horizontal="center" shrinkToFit="1"/>
    </xf>
    <xf numFmtId="0" fontId="0" fillId="0" borderId="39" xfId="0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10" xfId="0" applyFont="1" applyBorder="1" applyAlignment="1">
      <alignment shrinkToFit="1"/>
    </xf>
    <xf numFmtId="0" fontId="2" fillId="0" borderId="34" xfId="0" applyFont="1" applyBorder="1" applyAlignment="1">
      <alignment horizontal="center" shrinkToFit="1"/>
    </xf>
    <xf numFmtId="177" fontId="2" fillId="0" borderId="40" xfId="0" applyNumberFormat="1" applyFont="1" applyBorder="1" applyAlignment="1">
      <alignment shrinkToFit="1"/>
    </xf>
    <xf numFmtId="177" fontId="2" fillId="0" borderId="41" xfId="0" applyNumberFormat="1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3" fontId="0" fillId="0" borderId="42" xfId="0" applyNumberFormat="1" applyBorder="1" applyAlignment="1">
      <alignment vertical="center" shrinkToFit="1"/>
    </xf>
    <xf numFmtId="3" fontId="0" fillId="0" borderId="43" xfId="0" applyNumberFormat="1" applyBorder="1" applyAlignment="1">
      <alignment vertical="center" shrinkToFit="1"/>
    </xf>
    <xf numFmtId="3" fontId="0" fillId="0" borderId="44" xfId="0" applyNumberFormat="1" applyBorder="1" applyAlignment="1">
      <alignment shrinkToFit="1"/>
    </xf>
    <xf numFmtId="3" fontId="0" fillId="0" borderId="45" xfId="0" applyNumberFormat="1" applyBorder="1" applyAlignment="1">
      <alignment shrinkToFit="1"/>
    </xf>
    <xf numFmtId="3" fontId="0" fillId="0" borderId="46" xfId="0" applyNumberFormat="1" applyBorder="1" applyAlignment="1">
      <alignment shrinkToFit="1"/>
    </xf>
    <xf numFmtId="3" fontId="0" fillId="0" borderId="47" xfId="0" applyNumberFormat="1" applyBorder="1" applyAlignment="1">
      <alignment shrinkToFit="1"/>
    </xf>
    <xf numFmtId="3" fontId="0" fillId="0" borderId="48" xfId="0" applyNumberFormat="1" applyBorder="1" applyAlignment="1">
      <alignment shrinkToFit="1"/>
    </xf>
    <xf numFmtId="3" fontId="0" fillId="0" borderId="49" xfId="0" applyNumberFormat="1" applyBorder="1" applyAlignment="1">
      <alignment shrinkToFit="1"/>
    </xf>
    <xf numFmtId="3" fontId="0" fillId="0" borderId="50" xfId="0" applyNumberFormat="1" applyBorder="1" applyAlignment="1">
      <alignment shrinkToFit="1"/>
    </xf>
    <xf numFmtId="3" fontId="0" fillId="0" borderId="51" xfId="0" applyNumberFormat="1" applyBorder="1" applyAlignment="1">
      <alignment shrinkToFit="1"/>
    </xf>
    <xf numFmtId="3" fontId="0" fillId="0" borderId="46" xfId="0" applyNumberFormat="1" applyBorder="1" applyAlignment="1">
      <alignment vertical="center" shrinkToFit="1"/>
    </xf>
    <xf numFmtId="3" fontId="0" fillId="0" borderId="47" xfId="0" applyNumberFormat="1" applyBorder="1" applyAlignment="1">
      <alignment vertical="center" shrinkToFit="1"/>
    </xf>
    <xf numFmtId="3" fontId="0" fillId="0" borderId="52" xfId="0" applyNumberFormat="1" applyBorder="1" applyAlignment="1">
      <alignment vertical="center" shrinkToFit="1"/>
    </xf>
    <xf numFmtId="3" fontId="0" fillId="0" borderId="53" xfId="0" applyNumberFormat="1" applyBorder="1" applyAlignment="1">
      <alignment vertical="center" shrinkToFit="1"/>
    </xf>
    <xf numFmtId="0" fontId="2" fillId="0" borderId="10" xfId="0" applyFont="1" applyBorder="1" applyAlignment="1">
      <alignment horizontal="center" shrinkToFit="1"/>
    </xf>
    <xf numFmtId="177" fontId="2" fillId="0" borderId="50" xfId="0" applyNumberFormat="1" applyFont="1" applyBorder="1" applyAlignment="1">
      <alignment shrinkToFit="1"/>
    </xf>
    <xf numFmtId="177" fontId="2" fillId="0" borderId="51" xfId="0" applyNumberFormat="1" applyFont="1" applyBorder="1" applyAlignment="1">
      <alignment shrinkToFit="1"/>
    </xf>
    <xf numFmtId="177" fontId="5" fillId="0" borderId="50" xfId="0" applyNumberFormat="1" applyFont="1" applyBorder="1"/>
    <xf numFmtId="177" fontId="5" fillId="0" borderId="54" xfId="0" applyNumberFormat="1" applyFont="1" applyBorder="1"/>
    <xf numFmtId="177" fontId="5" fillId="0" borderId="51" xfId="0" applyNumberFormat="1" applyFont="1" applyBorder="1"/>
    <xf numFmtId="0" fontId="10" fillId="0" borderId="8" xfId="0" applyFont="1" applyBorder="1"/>
    <xf numFmtId="0" fontId="0" fillId="0" borderId="37" xfId="0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7" fillId="0" borderId="54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0" fillId="4" borderId="42" xfId="0" applyNumberFormat="1" applyFill="1" applyBorder="1" applyAlignment="1">
      <alignment vertical="center" shrinkToFit="1"/>
    </xf>
    <xf numFmtId="3" fontId="0" fillId="4" borderId="44" xfId="0" applyNumberFormat="1" applyFill="1" applyBorder="1" applyAlignment="1">
      <alignment shrinkToFit="1"/>
    </xf>
    <xf numFmtId="3" fontId="0" fillId="4" borderId="46" xfId="0" applyNumberFormat="1" applyFill="1" applyBorder="1" applyAlignment="1">
      <alignment shrinkToFit="1"/>
    </xf>
    <xf numFmtId="3" fontId="0" fillId="4" borderId="48" xfId="0" applyNumberFormat="1" applyFill="1" applyBorder="1" applyAlignment="1">
      <alignment shrinkToFit="1"/>
    </xf>
    <xf numFmtId="3" fontId="0" fillId="4" borderId="50" xfId="0" applyNumberFormat="1" applyFill="1" applyBorder="1" applyAlignment="1">
      <alignment shrinkToFit="1"/>
    </xf>
    <xf numFmtId="0" fontId="10" fillId="4" borderId="40" xfId="0" applyFont="1" applyFill="1" applyBorder="1" applyAlignment="1">
      <alignment horizontal="center" vertical="center" shrinkToFit="1"/>
    </xf>
    <xf numFmtId="0" fontId="2" fillId="4" borderId="55" xfId="0" applyFont="1" applyFill="1" applyBorder="1" applyAlignment="1">
      <alignment horizontal="center" shrinkToFit="1"/>
    </xf>
    <xf numFmtId="0" fontId="0" fillId="4" borderId="0" xfId="0" applyFill="1"/>
    <xf numFmtId="0" fontId="0" fillId="4" borderId="56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3" fontId="0" fillId="4" borderId="46" xfId="0" applyNumberFormat="1" applyFill="1" applyBorder="1" applyAlignment="1">
      <alignment vertical="center" shrinkToFit="1"/>
    </xf>
    <xf numFmtId="3" fontId="0" fillId="4" borderId="52" xfId="0" applyNumberForma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11" fillId="0" borderId="55" xfId="0" applyFont="1" applyBorder="1" applyAlignment="1">
      <alignment vertical="center"/>
    </xf>
    <xf numFmtId="0" fontId="12" fillId="0" borderId="0" xfId="0" applyFont="1" applyAlignment="1">
      <alignment vertical="center"/>
    </xf>
    <xf numFmtId="177" fontId="2" fillId="0" borderId="0" xfId="0" applyNumberFormat="1" applyFont="1" applyAlignment="1">
      <alignment shrinkToFit="1"/>
    </xf>
    <xf numFmtId="0" fontId="13" fillId="0" borderId="0" xfId="0" applyFont="1"/>
    <xf numFmtId="0" fontId="5" fillId="0" borderId="5" xfId="0" applyFont="1" applyBorder="1" applyAlignment="1">
      <alignment horizontal="center" shrinkToFit="1"/>
    </xf>
    <xf numFmtId="0" fontId="11" fillId="0" borderId="0" xfId="0" applyFont="1" applyAlignment="1">
      <alignment vertical="center"/>
    </xf>
    <xf numFmtId="0" fontId="0" fillId="4" borderId="0" xfId="0" applyFill="1" applyAlignment="1">
      <alignment horizontal="right" vertical="center" shrinkToFi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3" fontId="0" fillId="0" borderId="60" xfId="0" applyNumberFormat="1" applyBorder="1" applyAlignment="1">
      <alignment horizontal="center" vertical="center" shrinkToFit="1"/>
    </xf>
    <xf numFmtId="3" fontId="0" fillId="0" borderId="61" xfId="0" applyNumberFormat="1" applyBorder="1" applyAlignment="1">
      <alignment horizontal="center" vertical="center" shrinkToFit="1"/>
    </xf>
    <xf numFmtId="3" fontId="0" fillId="0" borderId="62" xfId="0" applyNumberFormat="1" applyBorder="1" applyAlignment="1">
      <alignment horizontal="center" vertical="center" shrinkToFit="1"/>
    </xf>
    <xf numFmtId="3" fontId="0" fillId="0" borderId="66" xfId="0" applyNumberFormat="1" applyBorder="1" applyAlignment="1">
      <alignment horizontal="center" vertical="center" shrinkToFit="1"/>
    </xf>
    <xf numFmtId="3" fontId="0" fillId="0" borderId="67" xfId="0" applyNumberFormat="1" applyBorder="1" applyAlignment="1">
      <alignment horizontal="center" vertical="center" shrinkToFit="1"/>
    </xf>
    <xf numFmtId="3" fontId="0" fillId="0" borderId="68" xfId="0" applyNumberFormat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7" fillId="4" borderId="57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3" fontId="0" fillId="0" borderId="63" xfId="0" applyNumberFormat="1" applyBorder="1" applyAlignment="1">
      <alignment horizontal="center" vertical="center" shrinkToFit="1"/>
    </xf>
    <xf numFmtId="3" fontId="0" fillId="0" borderId="64" xfId="0" applyNumberFormat="1" applyBorder="1" applyAlignment="1">
      <alignment horizontal="center" vertical="center" shrinkToFit="1"/>
    </xf>
    <xf numFmtId="3" fontId="0" fillId="0" borderId="65" xfId="0" applyNumberFormat="1" applyBorder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54" xfId="0" applyFont="1" applyBorder="1" applyAlignment="1">
      <alignment horizontal="left" vertical="center"/>
    </xf>
    <xf numFmtId="0" fontId="7" fillId="6" borderId="18" xfId="0" applyFont="1" applyFill="1" applyBorder="1" applyAlignment="1">
      <alignment horizontal="center" vertical="center" shrinkToFit="1"/>
    </xf>
    <xf numFmtId="0" fontId="7" fillId="6" borderId="57" xfId="0" applyFont="1" applyFill="1" applyBorder="1" applyAlignment="1">
      <alignment horizontal="center" vertical="center" shrinkToFit="1"/>
    </xf>
    <xf numFmtId="3" fontId="0" fillId="4" borderId="60" xfId="0" applyNumberFormat="1" applyFill="1" applyBorder="1" applyAlignment="1">
      <alignment horizontal="center" vertical="center" shrinkToFit="1"/>
    </xf>
    <xf numFmtId="3" fontId="0" fillId="4" borderId="70" xfId="0" applyNumberFormat="1" applyFill="1" applyBorder="1" applyAlignment="1">
      <alignment horizontal="center" vertical="center" shrinkToFit="1"/>
    </xf>
    <xf numFmtId="3" fontId="0" fillId="4" borderId="66" xfId="0" applyNumberFormat="1" applyFill="1" applyBorder="1" applyAlignment="1">
      <alignment horizontal="center" vertical="center" shrinkToFit="1"/>
    </xf>
    <xf numFmtId="3" fontId="0" fillId="4" borderId="71" xfId="0" applyNumberFormat="1" applyFill="1" applyBorder="1" applyAlignment="1">
      <alignment horizontal="center" vertical="center" shrinkToFit="1"/>
    </xf>
    <xf numFmtId="3" fontId="0" fillId="4" borderId="63" xfId="0" applyNumberFormat="1" applyFill="1" applyBorder="1" applyAlignment="1">
      <alignment horizontal="center" vertical="center" shrinkToFit="1"/>
    </xf>
    <xf numFmtId="3" fontId="0" fillId="4" borderId="69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55"/>
  <sheetViews>
    <sheetView zoomScaleNormal="100" workbookViewId="0">
      <selection activeCell="K50" sqref="K50"/>
    </sheetView>
  </sheetViews>
  <sheetFormatPr defaultRowHeight="13.5" x14ac:dyDescent="0.15"/>
  <cols>
    <col min="1" max="1" width="8.625" customWidth="1"/>
    <col min="2" max="2" width="20.625" customWidth="1"/>
    <col min="3" max="9" width="7.375" customWidth="1"/>
    <col min="10" max="12" width="7.125" customWidth="1"/>
  </cols>
  <sheetData>
    <row r="1" spans="1:9" ht="22.5" customHeight="1" x14ac:dyDescent="0.15">
      <c r="G1" s="118" t="s">
        <v>83</v>
      </c>
      <c r="H1" s="118"/>
      <c r="I1" s="118"/>
    </row>
    <row r="2" spans="1:9" ht="22.5" customHeight="1" x14ac:dyDescent="0.15"/>
    <row r="3" spans="1:9" ht="14.25" x14ac:dyDescent="0.15">
      <c r="A3" s="119" t="s">
        <v>58</v>
      </c>
      <c r="B3" s="119"/>
      <c r="C3" s="119"/>
      <c r="D3" s="119"/>
      <c r="E3" s="119"/>
      <c r="F3" s="119"/>
      <c r="G3" s="119"/>
      <c r="H3" s="119"/>
    </row>
    <row r="4" spans="1:9" ht="13.5" customHeight="1" thickBot="1" x14ac:dyDescent="0.2">
      <c r="A4" s="1"/>
      <c r="B4" s="1"/>
      <c r="H4" s="104" t="s">
        <v>43</v>
      </c>
      <c r="I4" s="104"/>
    </row>
    <row r="5" spans="1:9" ht="18" customHeight="1" x14ac:dyDescent="0.15">
      <c r="A5" s="14"/>
      <c r="B5" s="25" t="s">
        <v>18</v>
      </c>
      <c r="C5" s="13"/>
      <c r="D5" s="13"/>
      <c r="E5" s="13"/>
      <c r="F5" s="5"/>
      <c r="G5" s="5"/>
      <c r="H5" s="5"/>
      <c r="I5" s="6"/>
    </row>
    <row r="6" spans="1:9" ht="12.95" customHeight="1" x14ac:dyDescent="0.15">
      <c r="A6" s="91" t="s">
        <v>24</v>
      </c>
      <c r="B6" s="7" t="s">
        <v>0</v>
      </c>
      <c r="C6" s="4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3" t="s">
        <v>7</v>
      </c>
      <c r="I6" s="8" t="s">
        <v>8</v>
      </c>
    </row>
    <row r="7" spans="1:9" ht="12.95" customHeight="1" x14ac:dyDescent="0.15">
      <c r="A7" s="31"/>
      <c r="B7" s="7" t="s">
        <v>1</v>
      </c>
      <c r="C7" s="32">
        <v>523</v>
      </c>
      <c r="D7" s="32">
        <f>SUM(C7*2)</f>
        <v>1046</v>
      </c>
      <c r="E7" s="32">
        <f>SUM(C7*3)</f>
        <v>1569</v>
      </c>
      <c r="F7" s="32">
        <f>SUM(C7*4)</f>
        <v>2092</v>
      </c>
      <c r="G7" s="32">
        <f>SUM(C7*5)</f>
        <v>2615</v>
      </c>
      <c r="H7" s="32">
        <f>SUM(C7*6)</f>
        <v>3138</v>
      </c>
      <c r="I7" s="33">
        <f>SUM(C7*7)</f>
        <v>3661</v>
      </c>
    </row>
    <row r="8" spans="1:9" ht="12.95" customHeight="1" x14ac:dyDescent="0.15">
      <c r="A8" s="15"/>
      <c r="B8" s="22" t="s">
        <v>40</v>
      </c>
      <c r="C8" s="34">
        <v>12</v>
      </c>
      <c r="D8" s="35">
        <v>24</v>
      </c>
      <c r="E8" s="34">
        <v>36</v>
      </c>
      <c r="F8" s="35">
        <v>48</v>
      </c>
      <c r="G8" s="34">
        <v>60</v>
      </c>
      <c r="H8" s="35">
        <v>72</v>
      </c>
      <c r="I8" s="36">
        <v>84</v>
      </c>
    </row>
    <row r="9" spans="1:9" ht="12.95" customHeight="1" x14ac:dyDescent="0.15">
      <c r="A9" s="15"/>
      <c r="B9" s="23" t="s">
        <v>62</v>
      </c>
      <c r="C9" s="37">
        <v>0</v>
      </c>
      <c r="D9" s="38">
        <f>SUM(C9*2)</f>
        <v>0</v>
      </c>
      <c r="E9" s="37">
        <f>SUM(C9*3)</f>
        <v>0</v>
      </c>
      <c r="F9" s="38">
        <f>SUM(C9*4)</f>
        <v>0</v>
      </c>
      <c r="G9" s="37">
        <f>SUM(C9*5)</f>
        <v>0</v>
      </c>
      <c r="H9" s="38">
        <f>SUM(C9*6)</f>
        <v>0</v>
      </c>
      <c r="I9" s="39">
        <f>SUM(C9*7)</f>
        <v>0</v>
      </c>
    </row>
    <row r="10" spans="1:9" ht="12.95" customHeight="1" x14ac:dyDescent="0.15">
      <c r="A10" s="15"/>
      <c r="B10" s="23" t="s">
        <v>63</v>
      </c>
      <c r="C10" s="37">
        <v>0</v>
      </c>
      <c r="D10" s="38">
        <f>SUM(C10*2)</f>
        <v>0</v>
      </c>
      <c r="E10" s="37">
        <f>SUM(C10*3)</f>
        <v>0</v>
      </c>
      <c r="F10" s="38">
        <f>SUM(C10*4)</f>
        <v>0</v>
      </c>
      <c r="G10" s="37">
        <f>SUM(C10*5)</f>
        <v>0</v>
      </c>
      <c r="H10" s="38">
        <f>SUM(C10*6)</f>
        <v>0</v>
      </c>
      <c r="I10" s="39">
        <f>SUM(C10*7)</f>
        <v>0</v>
      </c>
    </row>
    <row r="11" spans="1:9" ht="12.95" customHeight="1" x14ac:dyDescent="0.15">
      <c r="A11" s="15"/>
      <c r="B11" s="23" t="s">
        <v>51</v>
      </c>
      <c r="C11" s="37">
        <v>0</v>
      </c>
      <c r="D11" s="38">
        <f>SUM(C11*2)</f>
        <v>0</v>
      </c>
      <c r="E11" s="37">
        <f>SUM(C11*3)</f>
        <v>0</v>
      </c>
      <c r="F11" s="38">
        <f>SUM(C11*4)</f>
        <v>0</v>
      </c>
      <c r="G11" s="37">
        <f>SUM(C11*5)</f>
        <v>0</v>
      </c>
      <c r="H11" s="38">
        <f>SUM(C11*6)</f>
        <v>0</v>
      </c>
      <c r="I11" s="39">
        <f>SUM(C11*7)</f>
        <v>0</v>
      </c>
    </row>
    <row r="12" spans="1:9" ht="12.95" customHeight="1" x14ac:dyDescent="0.15">
      <c r="A12" s="15"/>
      <c r="B12" s="23" t="s">
        <v>70</v>
      </c>
      <c r="C12" s="37">
        <v>18</v>
      </c>
      <c r="D12" s="38">
        <f>SUM(C12*2)</f>
        <v>36</v>
      </c>
      <c r="E12" s="37">
        <f>SUM(C12*3)</f>
        <v>54</v>
      </c>
      <c r="F12" s="38">
        <f>SUM(C12*4)</f>
        <v>72</v>
      </c>
      <c r="G12" s="37">
        <f>SUM(C12*5)</f>
        <v>90</v>
      </c>
      <c r="H12" s="38">
        <f>SUM(C12*6)</f>
        <v>108</v>
      </c>
      <c r="I12" s="39">
        <f>SUM(C12*7)</f>
        <v>126</v>
      </c>
    </row>
    <row r="13" spans="1:9" ht="12.95" customHeight="1" x14ac:dyDescent="0.15">
      <c r="A13" s="15"/>
      <c r="B13" s="23" t="s">
        <v>10</v>
      </c>
      <c r="C13" s="37">
        <v>368</v>
      </c>
      <c r="D13" s="38">
        <v>368</v>
      </c>
      <c r="E13" s="37">
        <v>368</v>
      </c>
      <c r="F13" s="38">
        <v>368</v>
      </c>
      <c r="G13" s="37">
        <v>368</v>
      </c>
      <c r="H13" s="38">
        <v>368</v>
      </c>
      <c r="I13" s="39">
        <v>368</v>
      </c>
    </row>
    <row r="14" spans="1:9" ht="12.95" customHeight="1" x14ac:dyDescent="0.15">
      <c r="A14" s="15"/>
      <c r="B14" s="24" t="s">
        <v>9</v>
      </c>
      <c r="C14" s="40">
        <f t="shared" ref="C14:I14" si="0">SUM(C7:C13)</f>
        <v>921</v>
      </c>
      <c r="D14" s="41">
        <f t="shared" si="0"/>
        <v>1474</v>
      </c>
      <c r="E14" s="40">
        <f t="shared" si="0"/>
        <v>2027</v>
      </c>
      <c r="F14" s="41">
        <f t="shared" si="0"/>
        <v>2580</v>
      </c>
      <c r="G14" s="40">
        <f t="shared" si="0"/>
        <v>3133</v>
      </c>
      <c r="H14" s="41">
        <f t="shared" si="0"/>
        <v>3686</v>
      </c>
      <c r="I14" s="42">
        <f t="shared" si="0"/>
        <v>4239</v>
      </c>
    </row>
    <row r="15" spans="1:9" ht="12.95" customHeight="1" x14ac:dyDescent="0.15">
      <c r="A15" s="15"/>
      <c r="B15" s="7" t="s">
        <v>78</v>
      </c>
      <c r="C15" s="32">
        <f>ROUND((C14)*83/1000,0)</f>
        <v>76</v>
      </c>
      <c r="D15" s="32">
        <f t="shared" ref="D15:I15" si="1">ROUND((D14)*83/1000,0)</f>
        <v>122</v>
      </c>
      <c r="E15" s="32">
        <f t="shared" si="1"/>
        <v>168</v>
      </c>
      <c r="F15" s="32">
        <f t="shared" si="1"/>
        <v>214</v>
      </c>
      <c r="G15" s="32">
        <f t="shared" si="1"/>
        <v>260</v>
      </c>
      <c r="H15" s="32">
        <f t="shared" si="1"/>
        <v>306</v>
      </c>
      <c r="I15" s="33">
        <f t="shared" si="1"/>
        <v>352</v>
      </c>
    </row>
    <row r="16" spans="1:9" ht="12.95" customHeight="1" x14ac:dyDescent="0.15">
      <c r="A16" s="15"/>
      <c r="B16" s="7" t="s">
        <v>76</v>
      </c>
      <c r="C16" s="32">
        <f>ROUND((C14)*27/1000,0)</f>
        <v>25</v>
      </c>
      <c r="D16" s="32">
        <f t="shared" ref="D16:I16" si="2">ROUND((D14)*27/1000,0)</f>
        <v>40</v>
      </c>
      <c r="E16" s="32">
        <f t="shared" si="2"/>
        <v>55</v>
      </c>
      <c r="F16" s="32">
        <f t="shared" si="2"/>
        <v>70</v>
      </c>
      <c r="G16" s="32">
        <f t="shared" si="2"/>
        <v>85</v>
      </c>
      <c r="H16" s="32">
        <f t="shared" si="2"/>
        <v>100</v>
      </c>
      <c r="I16" s="33">
        <f t="shared" si="2"/>
        <v>114</v>
      </c>
    </row>
    <row r="17" spans="1:9" ht="12.95" customHeight="1" x14ac:dyDescent="0.15">
      <c r="A17" s="15"/>
      <c r="B17" s="116" t="s">
        <v>77</v>
      </c>
      <c r="C17" s="32">
        <f>ROUND((C14)*16/1000,0)</f>
        <v>15</v>
      </c>
      <c r="D17" s="32">
        <f t="shared" ref="D17:I17" si="3">ROUND((D14)*16/1000,0)</f>
        <v>24</v>
      </c>
      <c r="E17" s="32">
        <f t="shared" si="3"/>
        <v>32</v>
      </c>
      <c r="F17" s="32">
        <f t="shared" si="3"/>
        <v>41</v>
      </c>
      <c r="G17" s="32">
        <f t="shared" si="3"/>
        <v>50</v>
      </c>
      <c r="H17" s="32">
        <f t="shared" si="3"/>
        <v>59</v>
      </c>
      <c r="I17" s="33">
        <f t="shared" si="3"/>
        <v>68</v>
      </c>
    </row>
    <row r="18" spans="1:9" ht="12.95" customHeight="1" x14ac:dyDescent="0.15">
      <c r="A18" s="15"/>
      <c r="B18" s="10" t="s">
        <v>11</v>
      </c>
      <c r="C18" s="37">
        <f>ROUNDDOWN((C14+C15+C16+C17)*11.1,0)</f>
        <v>11510</v>
      </c>
      <c r="D18" s="37">
        <f>ROUNDDOWN((D14+D15+D16+D17)*11.1,0)</f>
        <v>18426</v>
      </c>
      <c r="E18" s="37">
        <f t="shared" ref="E18:H18" si="4">ROUNDDOWN((E14+E15+E16+E17)*11.1,0)</f>
        <v>25330</v>
      </c>
      <c r="F18" s="37">
        <f t="shared" si="4"/>
        <v>32245</v>
      </c>
      <c r="G18" s="37">
        <f t="shared" si="4"/>
        <v>39160</v>
      </c>
      <c r="H18" s="37">
        <f t="shared" si="4"/>
        <v>46076</v>
      </c>
      <c r="I18" s="39">
        <f>ROUNDDOWN((I14+I15+I16+I17)*11.1,0)</f>
        <v>52980</v>
      </c>
    </row>
    <row r="19" spans="1:9" ht="12.95" customHeight="1" x14ac:dyDescent="0.15">
      <c r="A19" s="15"/>
      <c r="B19" s="11" t="s">
        <v>17</v>
      </c>
      <c r="C19" s="37">
        <f>ROUNDDOWN(C18*0.9,0)</f>
        <v>10359</v>
      </c>
      <c r="D19" s="37">
        <f t="shared" ref="D19:I19" si="5">ROUNDDOWN(D18*0.9,0)</f>
        <v>16583</v>
      </c>
      <c r="E19" s="37">
        <f t="shared" si="5"/>
        <v>22797</v>
      </c>
      <c r="F19" s="37">
        <f t="shared" si="5"/>
        <v>29020</v>
      </c>
      <c r="G19" s="37">
        <f t="shared" si="5"/>
        <v>35244</v>
      </c>
      <c r="H19" s="37">
        <f t="shared" si="5"/>
        <v>41468</v>
      </c>
      <c r="I19" s="39">
        <f t="shared" si="5"/>
        <v>47682</v>
      </c>
    </row>
    <row r="20" spans="1:9" ht="12.95" customHeight="1" x14ac:dyDescent="0.15">
      <c r="A20" s="15"/>
      <c r="B20" s="9" t="s">
        <v>12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6">
        <v>0</v>
      </c>
    </row>
    <row r="21" spans="1:9" ht="12.95" customHeight="1" x14ac:dyDescent="0.15">
      <c r="A21" s="15"/>
      <c r="B21" s="10" t="s">
        <v>13</v>
      </c>
      <c r="C21" s="37">
        <v>300</v>
      </c>
      <c r="D21" s="37">
        <f>SUM(C21*2)</f>
        <v>600</v>
      </c>
      <c r="E21" s="37">
        <f>SUM(C21*3)</f>
        <v>900</v>
      </c>
      <c r="F21" s="37">
        <f>SUM(C21*4)</f>
        <v>1200</v>
      </c>
      <c r="G21" s="37">
        <f>SUM(C21*5)</f>
        <v>1500</v>
      </c>
      <c r="H21" s="37">
        <f>SUM(C21*6)</f>
        <v>1800</v>
      </c>
      <c r="I21" s="39">
        <f>SUM(C21*7)</f>
        <v>2100</v>
      </c>
    </row>
    <row r="22" spans="1:9" ht="12.95" customHeight="1" x14ac:dyDescent="0.15">
      <c r="A22" s="15"/>
      <c r="B22" s="10" t="s">
        <v>14</v>
      </c>
      <c r="C22" s="37">
        <v>820</v>
      </c>
      <c r="D22" s="37">
        <f>SUM(C22*2)</f>
        <v>1640</v>
      </c>
      <c r="E22" s="37">
        <f>SUM(C22*3)</f>
        <v>2460</v>
      </c>
      <c r="F22" s="37">
        <f>SUM(C22*4)</f>
        <v>3280</v>
      </c>
      <c r="G22" s="37">
        <f>SUM(C22*5)</f>
        <v>4100</v>
      </c>
      <c r="H22" s="37">
        <f>SUM(C22*6)</f>
        <v>4920</v>
      </c>
      <c r="I22" s="39">
        <f>SUM(C22*7)</f>
        <v>5740</v>
      </c>
    </row>
    <row r="23" spans="1:9" ht="12.95" customHeight="1" thickBot="1" x14ac:dyDescent="0.2">
      <c r="A23" s="15"/>
      <c r="B23" s="12" t="s">
        <v>15</v>
      </c>
      <c r="C23" s="88">
        <v>100</v>
      </c>
      <c r="D23" s="89">
        <v>100</v>
      </c>
      <c r="E23" s="88">
        <v>200</v>
      </c>
      <c r="F23" s="89">
        <v>300</v>
      </c>
      <c r="G23" s="88">
        <v>400</v>
      </c>
      <c r="H23" s="89">
        <v>500</v>
      </c>
      <c r="I23" s="90">
        <v>600</v>
      </c>
    </row>
    <row r="24" spans="1:9" s="66" customFormat="1" ht="18.75" customHeight="1" thickBot="1" x14ac:dyDescent="0.2">
      <c r="A24" s="62"/>
      <c r="B24" s="85" t="s">
        <v>16</v>
      </c>
      <c r="C24" s="86">
        <f>SUM(C20:C23)</f>
        <v>1220</v>
      </c>
      <c r="D24" s="86">
        <f t="shared" ref="D24:I24" si="6">SUM(D20:D23)</f>
        <v>2340</v>
      </c>
      <c r="E24" s="86">
        <f t="shared" si="6"/>
        <v>3560</v>
      </c>
      <c r="F24" s="86">
        <f t="shared" si="6"/>
        <v>4780</v>
      </c>
      <c r="G24" s="86">
        <f t="shared" si="6"/>
        <v>6000</v>
      </c>
      <c r="H24" s="86">
        <f t="shared" si="6"/>
        <v>7220</v>
      </c>
      <c r="I24" s="87">
        <f t="shared" si="6"/>
        <v>8440</v>
      </c>
    </row>
    <row r="25" spans="1:9" ht="31.5" customHeight="1" thickBot="1" x14ac:dyDescent="0.2">
      <c r="A25" s="2"/>
    </row>
    <row r="26" spans="1:9" ht="18" customHeight="1" x14ac:dyDescent="0.15">
      <c r="A26" s="14"/>
      <c r="B26" s="25" t="s">
        <v>18</v>
      </c>
      <c r="C26" s="13"/>
      <c r="D26" s="13"/>
      <c r="E26" s="13"/>
      <c r="F26" s="5"/>
      <c r="G26" s="5"/>
      <c r="H26" s="5"/>
      <c r="I26" s="6"/>
    </row>
    <row r="27" spans="1:9" ht="12.95" customHeight="1" x14ac:dyDescent="0.15">
      <c r="A27" s="91" t="s">
        <v>25</v>
      </c>
      <c r="B27" s="7" t="s">
        <v>0</v>
      </c>
      <c r="C27" s="4" t="s">
        <v>2</v>
      </c>
      <c r="D27" s="3" t="s">
        <v>3</v>
      </c>
      <c r="E27" s="4" t="s">
        <v>4</v>
      </c>
      <c r="F27" s="3" t="s">
        <v>5</v>
      </c>
      <c r="G27" s="4" t="s">
        <v>6</v>
      </c>
      <c r="H27" s="3" t="s">
        <v>7</v>
      </c>
      <c r="I27" s="8" t="s">
        <v>8</v>
      </c>
    </row>
    <row r="28" spans="1:9" ht="12.95" customHeight="1" x14ac:dyDescent="0.15">
      <c r="A28" s="31"/>
      <c r="B28" s="7" t="s">
        <v>1</v>
      </c>
      <c r="C28" s="32">
        <v>649</v>
      </c>
      <c r="D28" s="32">
        <f>SUM(C28*2)</f>
        <v>1298</v>
      </c>
      <c r="E28" s="32">
        <f>SUM(C28*3)</f>
        <v>1947</v>
      </c>
      <c r="F28" s="32">
        <f>SUM(C28*4)</f>
        <v>2596</v>
      </c>
      <c r="G28" s="32">
        <f>SUM(C28*5)</f>
        <v>3245</v>
      </c>
      <c r="H28" s="32">
        <f>SUM(C28*6)</f>
        <v>3894</v>
      </c>
      <c r="I28" s="33">
        <f>SUM(C28*7)</f>
        <v>4543</v>
      </c>
    </row>
    <row r="29" spans="1:9" ht="12.95" customHeight="1" x14ac:dyDescent="0.15">
      <c r="A29" s="15"/>
      <c r="B29" s="22" t="s">
        <v>40</v>
      </c>
      <c r="C29" s="34">
        <v>12</v>
      </c>
      <c r="D29" s="35">
        <v>24</v>
      </c>
      <c r="E29" s="34">
        <v>36</v>
      </c>
      <c r="F29" s="35">
        <v>48</v>
      </c>
      <c r="G29" s="34">
        <v>60</v>
      </c>
      <c r="H29" s="35">
        <v>72</v>
      </c>
      <c r="I29" s="36">
        <v>84</v>
      </c>
    </row>
    <row r="30" spans="1:9" ht="12.95" customHeight="1" x14ac:dyDescent="0.15">
      <c r="A30" s="15"/>
      <c r="B30" s="23" t="s">
        <v>62</v>
      </c>
      <c r="C30" s="37">
        <v>0</v>
      </c>
      <c r="D30" s="38">
        <f>SUM(C30*2)</f>
        <v>0</v>
      </c>
      <c r="E30" s="37">
        <f>SUM(C30*3)</f>
        <v>0</v>
      </c>
      <c r="F30" s="38">
        <f>SUM(C30*4)</f>
        <v>0</v>
      </c>
      <c r="G30" s="37">
        <f>SUM(C30*5)</f>
        <v>0</v>
      </c>
      <c r="H30" s="38">
        <f>SUM(C30*6)</f>
        <v>0</v>
      </c>
      <c r="I30" s="39">
        <f>SUM(C30*7)</f>
        <v>0</v>
      </c>
    </row>
    <row r="31" spans="1:9" ht="12.95" customHeight="1" x14ac:dyDescent="0.15">
      <c r="A31" s="15"/>
      <c r="B31" s="23" t="s">
        <v>63</v>
      </c>
      <c r="C31" s="37">
        <v>0</v>
      </c>
      <c r="D31" s="38">
        <f>SUM(C31*2)</f>
        <v>0</v>
      </c>
      <c r="E31" s="37">
        <f>SUM(C31*3)</f>
        <v>0</v>
      </c>
      <c r="F31" s="38">
        <f>SUM(C31*4)</f>
        <v>0</v>
      </c>
      <c r="G31" s="37">
        <f>SUM(C31*5)</f>
        <v>0</v>
      </c>
      <c r="H31" s="38">
        <f>SUM(C31*6)</f>
        <v>0</v>
      </c>
      <c r="I31" s="39">
        <f>SUM(C31*7)</f>
        <v>0</v>
      </c>
    </row>
    <row r="32" spans="1:9" ht="12.95" customHeight="1" x14ac:dyDescent="0.15">
      <c r="A32" s="15"/>
      <c r="B32" s="23" t="s">
        <v>51</v>
      </c>
      <c r="C32" s="37">
        <v>0</v>
      </c>
      <c r="D32" s="38">
        <f>SUM(C32*2)</f>
        <v>0</v>
      </c>
      <c r="E32" s="37">
        <f>SUM(C32*3)</f>
        <v>0</v>
      </c>
      <c r="F32" s="38">
        <f>SUM(C32*4)</f>
        <v>0</v>
      </c>
      <c r="G32" s="37">
        <f>SUM(C32*5)</f>
        <v>0</v>
      </c>
      <c r="H32" s="38">
        <f>SUM(C32*6)</f>
        <v>0</v>
      </c>
      <c r="I32" s="39">
        <f>SUM(C32*7)</f>
        <v>0</v>
      </c>
    </row>
    <row r="33" spans="1:9" ht="12.95" customHeight="1" x14ac:dyDescent="0.15">
      <c r="A33" s="15"/>
      <c r="B33" s="23" t="s">
        <v>70</v>
      </c>
      <c r="C33" s="37">
        <v>18</v>
      </c>
      <c r="D33" s="38">
        <f>SUM(C33*2)</f>
        <v>36</v>
      </c>
      <c r="E33" s="37">
        <f>SUM(C33*3)</f>
        <v>54</v>
      </c>
      <c r="F33" s="38">
        <f>SUM(C33*4)</f>
        <v>72</v>
      </c>
      <c r="G33" s="37">
        <f>SUM(C33*5)</f>
        <v>90</v>
      </c>
      <c r="H33" s="38">
        <f>SUM(C33*6)</f>
        <v>108</v>
      </c>
      <c r="I33" s="39">
        <f>SUM(C33*7)</f>
        <v>126</v>
      </c>
    </row>
    <row r="34" spans="1:9" ht="12.95" customHeight="1" x14ac:dyDescent="0.15">
      <c r="A34" s="15"/>
      <c r="B34" s="23" t="s">
        <v>10</v>
      </c>
      <c r="C34" s="37">
        <v>368</v>
      </c>
      <c r="D34" s="38">
        <v>368</v>
      </c>
      <c r="E34" s="37">
        <v>368</v>
      </c>
      <c r="F34" s="38">
        <v>368</v>
      </c>
      <c r="G34" s="37">
        <v>368</v>
      </c>
      <c r="H34" s="38">
        <v>368</v>
      </c>
      <c r="I34" s="39">
        <v>368</v>
      </c>
    </row>
    <row r="35" spans="1:9" ht="12.95" customHeight="1" x14ac:dyDescent="0.15">
      <c r="A35" s="15"/>
      <c r="B35" s="24" t="s">
        <v>9</v>
      </c>
      <c r="C35" s="40">
        <f t="shared" ref="C35:I35" si="7">SUM(C28:C34)</f>
        <v>1047</v>
      </c>
      <c r="D35" s="41">
        <f t="shared" si="7"/>
        <v>1726</v>
      </c>
      <c r="E35" s="40">
        <f t="shared" si="7"/>
        <v>2405</v>
      </c>
      <c r="F35" s="41">
        <f t="shared" si="7"/>
        <v>3084</v>
      </c>
      <c r="G35" s="40">
        <f t="shared" si="7"/>
        <v>3763</v>
      </c>
      <c r="H35" s="41">
        <f t="shared" si="7"/>
        <v>4442</v>
      </c>
      <c r="I35" s="42">
        <f t="shared" si="7"/>
        <v>5121</v>
      </c>
    </row>
    <row r="36" spans="1:9" ht="12.95" customHeight="1" x14ac:dyDescent="0.15">
      <c r="A36" s="15"/>
      <c r="B36" s="7" t="s">
        <v>78</v>
      </c>
      <c r="C36" s="32">
        <f>ROUND((C35)*83/1000,0)</f>
        <v>87</v>
      </c>
      <c r="D36" s="32">
        <f t="shared" ref="D36" si="8">ROUND((D35)*83/1000,0)</f>
        <v>143</v>
      </c>
      <c r="E36" s="32">
        <f t="shared" ref="E36" si="9">ROUND((E35)*83/1000,0)</f>
        <v>200</v>
      </c>
      <c r="F36" s="32">
        <f t="shared" ref="F36" si="10">ROUND((F35)*83/1000,0)</f>
        <v>256</v>
      </c>
      <c r="G36" s="32">
        <f t="shared" ref="G36" si="11">ROUND((G35)*83/1000,0)</f>
        <v>312</v>
      </c>
      <c r="H36" s="32">
        <f t="shared" ref="H36" si="12">ROUND((H35)*83/1000,0)</f>
        <v>369</v>
      </c>
      <c r="I36" s="33">
        <f t="shared" ref="I36" si="13">ROUND((I35)*83/1000,0)</f>
        <v>425</v>
      </c>
    </row>
    <row r="37" spans="1:9" ht="12.95" customHeight="1" x14ac:dyDescent="0.15">
      <c r="A37" s="15"/>
      <c r="B37" s="7" t="s">
        <v>76</v>
      </c>
      <c r="C37" s="32">
        <f>ROUND((C35)*27/1000,0)</f>
        <v>28</v>
      </c>
      <c r="D37" s="32">
        <f t="shared" ref="D37:I37" si="14">ROUND((D35)*27/1000,0)</f>
        <v>47</v>
      </c>
      <c r="E37" s="32">
        <f t="shared" si="14"/>
        <v>65</v>
      </c>
      <c r="F37" s="32">
        <f t="shared" si="14"/>
        <v>83</v>
      </c>
      <c r="G37" s="32">
        <f t="shared" si="14"/>
        <v>102</v>
      </c>
      <c r="H37" s="32">
        <f t="shared" si="14"/>
        <v>120</v>
      </c>
      <c r="I37" s="33">
        <f t="shared" si="14"/>
        <v>138</v>
      </c>
    </row>
    <row r="38" spans="1:9" ht="12.95" customHeight="1" x14ac:dyDescent="0.15">
      <c r="A38" s="15"/>
      <c r="B38" s="116" t="s">
        <v>77</v>
      </c>
      <c r="C38" s="32">
        <f>ROUND((C35)*16/1000,0)</f>
        <v>17</v>
      </c>
      <c r="D38" s="32">
        <f t="shared" ref="D38:I38" si="15">ROUND((D35)*16/1000,0)</f>
        <v>28</v>
      </c>
      <c r="E38" s="32">
        <f t="shared" si="15"/>
        <v>38</v>
      </c>
      <c r="F38" s="32">
        <f t="shared" si="15"/>
        <v>49</v>
      </c>
      <c r="G38" s="32">
        <f t="shared" si="15"/>
        <v>60</v>
      </c>
      <c r="H38" s="32">
        <f t="shared" si="15"/>
        <v>71</v>
      </c>
      <c r="I38" s="33">
        <f t="shared" si="15"/>
        <v>82</v>
      </c>
    </row>
    <row r="39" spans="1:9" ht="12.95" customHeight="1" x14ac:dyDescent="0.15">
      <c r="A39" s="15"/>
      <c r="B39" s="10" t="s">
        <v>11</v>
      </c>
      <c r="C39" s="37">
        <f>ROUNDDOWN((C35+C36+C37+C38)*11.1,0)</f>
        <v>13086</v>
      </c>
      <c r="D39" s="37">
        <f>ROUNDDOWN((D35+D36+D37+D38)*11.1,0)</f>
        <v>21578</v>
      </c>
      <c r="E39" s="37">
        <f t="shared" ref="E39" si="16">ROUNDDOWN((E35+E36+E37+E38)*11.1,0)</f>
        <v>30058</v>
      </c>
      <c r="F39" s="37">
        <f t="shared" ref="F39" si="17">ROUNDDOWN((F35+F36+F37+F38)*11.1,0)</f>
        <v>38539</v>
      </c>
      <c r="G39" s="37">
        <f t="shared" ref="G39" si="18">ROUNDDOWN((G35+G36+G37+G38)*11.1,0)</f>
        <v>47030</v>
      </c>
      <c r="H39" s="37">
        <f t="shared" ref="H39" si="19">ROUNDDOWN((H35+H36+H37+H38)*11.1,0)</f>
        <v>55522</v>
      </c>
      <c r="I39" s="39">
        <f>ROUNDDOWN((I35+I36+I37+I38)*11.1,0)</f>
        <v>64002</v>
      </c>
    </row>
    <row r="40" spans="1:9" ht="12.95" customHeight="1" x14ac:dyDescent="0.15">
      <c r="A40" s="15"/>
      <c r="B40" s="11" t="s">
        <v>17</v>
      </c>
      <c r="C40" s="37">
        <f>ROUNDDOWN(C39*0.9,0)</f>
        <v>11777</v>
      </c>
      <c r="D40" s="37">
        <f t="shared" ref="D40:I40" si="20">ROUNDDOWN(D39*0.9,0)</f>
        <v>19420</v>
      </c>
      <c r="E40" s="37">
        <f t="shared" si="20"/>
        <v>27052</v>
      </c>
      <c r="F40" s="37">
        <f t="shared" si="20"/>
        <v>34685</v>
      </c>
      <c r="G40" s="37">
        <f t="shared" si="20"/>
        <v>42327</v>
      </c>
      <c r="H40" s="37">
        <f t="shared" si="20"/>
        <v>49969</v>
      </c>
      <c r="I40" s="39">
        <f t="shared" si="20"/>
        <v>57601</v>
      </c>
    </row>
    <row r="41" spans="1:9" ht="12.95" customHeight="1" x14ac:dyDescent="0.15">
      <c r="A41" s="15"/>
      <c r="B41" s="9" t="s">
        <v>12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6">
        <v>0</v>
      </c>
    </row>
    <row r="42" spans="1:9" ht="12.95" customHeight="1" x14ac:dyDescent="0.15">
      <c r="A42" s="15"/>
      <c r="B42" s="10" t="s">
        <v>13</v>
      </c>
      <c r="C42" s="37">
        <v>300</v>
      </c>
      <c r="D42" s="37">
        <f>SUM(C42*2)</f>
        <v>600</v>
      </c>
      <c r="E42" s="37">
        <f>SUM(C42*3)</f>
        <v>900</v>
      </c>
      <c r="F42" s="37">
        <f>SUM(C42*4)</f>
        <v>1200</v>
      </c>
      <c r="G42" s="37">
        <f>SUM(C42*5)</f>
        <v>1500</v>
      </c>
      <c r="H42" s="37">
        <f>SUM(C42*6)</f>
        <v>1800</v>
      </c>
      <c r="I42" s="39">
        <f>SUM(C42*7)</f>
        <v>2100</v>
      </c>
    </row>
    <row r="43" spans="1:9" ht="12.95" customHeight="1" x14ac:dyDescent="0.15">
      <c r="A43" s="15"/>
      <c r="B43" s="10" t="s">
        <v>14</v>
      </c>
      <c r="C43" s="37">
        <v>820</v>
      </c>
      <c r="D43" s="37">
        <f>SUM(C43*2)</f>
        <v>1640</v>
      </c>
      <c r="E43" s="37">
        <f>SUM(C43*3)</f>
        <v>2460</v>
      </c>
      <c r="F43" s="37">
        <f>SUM(C43*4)</f>
        <v>3280</v>
      </c>
      <c r="G43" s="37">
        <f>SUM(C43*5)</f>
        <v>4100</v>
      </c>
      <c r="H43" s="37">
        <f>SUM(C43*6)</f>
        <v>4920</v>
      </c>
      <c r="I43" s="39">
        <f>SUM(C43*7)</f>
        <v>5740</v>
      </c>
    </row>
    <row r="44" spans="1:9" ht="12.95" customHeight="1" thickBot="1" x14ac:dyDescent="0.2">
      <c r="A44" s="15"/>
      <c r="B44" s="12" t="s">
        <v>15</v>
      </c>
      <c r="C44" s="88">
        <v>100</v>
      </c>
      <c r="D44" s="89">
        <v>100</v>
      </c>
      <c r="E44" s="88">
        <v>200</v>
      </c>
      <c r="F44" s="89">
        <v>300</v>
      </c>
      <c r="G44" s="88">
        <v>400</v>
      </c>
      <c r="H44" s="89">
        <v>500</v>
      </c>
      <c r="I44" s="90">
        <v>600</v>
      </c>
    </row>
    <row r="45" spans="1:9" s="66" customFormat="1" ht="18.75" customHeight="1" thickBot="1" x14ac:dyDescent="0.2">
      <c r="A45" s="62"/>
      <c r="B45" s="63" t="s">
        <v>16</v>
      </c>
      <c r="C45" s="64">
        <f>SUM(C41:C44)</f>
        <v>1220</v>
      </c>
      <c r="D45" s="64">
        <f t="shared" ref="D45:I45" si="21">SUM(D41:D44)</f>
        <v>2340</v>
      </c>
      <c r="E45" s="64">
        <f t="shared" si="21"/>
        <v>3560</v>
      </c>
      <c r="F45" s="64">
        <f t="shared" si="21"/>
        <v>4780</v>
      </c>
      <c r="G45" s="64">
        <f t="shared" si="21"/>
        <v>6000</v>
      </c>
      <c r="H45" s="64">
        <f t="shared" si="21"/>
        <v>7220</v>
      </c>
      <c r="I45" s="65">
        <f t="shared" si="21"/>
        <v>8440</v>
      </c>
    </row>
    <row r="46" spans="1:9" s="1" customFormat="1" ht="18.75" customHeight="1" x14ac:dyDescent="0.15">
      <c r="B46" s="27"/>
      <c r="C46" s="28"/>
      <c r="D46" s="28"/>
      <c r="E46" s="28"/>
      <c r="F46" s="28"/>
      <c r="G46" s="28"/>
      <c r="H46" s="28"/>
      <c r="I46" s="28"/>
    </row>
    <row r="47" spans="1:9" ht="22.5" customHeight="1" x14ac:dyDescent="0.15">
      <c r="G47" s="118" t="s">
        <v>84</v>
      </c>
      <c r="H47" s="118"/>
      <c r="I47" s="118"/>
    </row>
    <row r="48" spans="1:9" ht="14.25" x14ac:dyDescent="0.15">
      <c r="A48" s="119" t="s">
        <v>58</v>
      </c>
      <c r="B48" s="119"/>
      <c r="C48" s="119"/>
      <c r="D48" s="119"/>
      <c r="E48" s="119"/>
      <c r="F48" s="119"/>
      <c r="G48" s="119"/>
      <c r="H48" s="119"/>
    </row>
    <row r="49" spans="1:9" ht="13.5" customHeight="1" thickBot="1" x14ac:dyDescent="0.2">
      <c r="A49" s="1"/>
      <c r="B49" s="1"/>
      <c r="H49" s="104" t="s">
        <v>43</v>
      </c>
      <c r="I49" s="104"/>
    </row>
    <row r="50" spans="1:9" ht="18" customHeight="1" thickBot="1" x14ac:dyDescent="0.2">
      <c r="A50" s="29"/>
      <c r="B50" s="25" t="s">
        <v>18</v>
      </c>
      <c r="C50" s="13"/>
      <c r="D50" s="13"/>
      <c r="E50" s="13"/>
      <c r="F50" s="5"/>
      <c r="G50" s="5"/>
      <c r="H50" s="5"/>
      <c r="I50" s="6"/>
    </row>
    <row r="51" spans="1:9" ht="12.95" customHeight="1" x14ac:dyDescent="0.15">
      <c r="A51" s="31" t="s">
        <v>19</v>
      </c>
      <c r="B51" s="19" t="s">
        <v>0</v>
      </c>
      <c r="C51" s="17" t="s">
        <v>2</v>
      </c>
      <c r="D51" s="16" t="s">
        <v>3</v>
      </c>
      <c r="E51" s="17" t="s">
        <v>4</v>
      </c>
      <c r="F51" s="16" t="s">
        <v>5</v>
      </c>
      <c r="G51" s="17" t="s">
        <v>6</v>
      </c>
      <c r="H51" s="16" t="s">
        <v>7</v>
      </c>
      <c r="I51" s="20" t="s">
        <v>8</v>
      </c>
    </row>
    <row r="52" spans="1:9" ht="12.95" customHeight="1" x14ac:dyDescent="0.15">
      <c r="A52" s="15"/>
      <c r="B52" s="21" t="s">
        <v>1</v>
      </c>
      <c r="C52" s="32">
        <v>696</v>
      </c>
      <c r="D52" s="32">
        <f>SUM(C52*2)</f>
        <v>1392</v>
      </c>
      <c r="E52" s="32">
        <f>SUM(C52*3)</f>
        <v>2088</v>
      </c>
      <c r="F52" s="43">
        <f>SUM(C52*4)</f>
        <v>2784</v>
      </c>
      <c r="G52" s="32">
        <f>SUM(C52*5)</f>
        <v>3480</v>
      </c>
      <c r="H52" s="43">
        <f>SUM(C52*6)</f>
        <v>4176</v>
      </c>
      <c r="I52" s="33">
        <f>SUM(C52*7)</f>
        <v>4872</v>
      </c>
    </row>
    <row r="53" spans="1:9" ht="12.95" customHeight="1" x14ac:dyDescent="0.15">
      <c r="A53" s="15"/>
      <c r="B53" s="22" t="s">
        <v>40</v>
      </c>
      <c r="C53" s="34">
        <v>12</v>
      </c>
      <c r="D53" s="35">
        <v>24</v>
      </c>
      <c r="E53" s="34">
        <v>36</v>
      </c>
      <c r="F53" s="35">
        <v>48</v>
      </c>
      <c r="G53" s="34">
        <v>60</v>
      </c>
      <c r="H53" s="35">
        <v>72</v>
      </c>
      <c r="I53" s="36">
        <v>84</v>
      </c>
    </row>
    <row r="54" spans="1:9" ht="12.95" customHeight="1" x14ac:dyDescent="0.15">
      <c r="A54" s="15"/>
      <c r="B54" s="23" t="s">
        <v>62</v>
      </c>
      <c r="C54" s="37">
        <v>4</v>
      </c>
      <c r="D54" s="38">
        <f>SUM(C54*2)</f>
        <v>8</v>
      </c>
      <c r="E54" s="37">
        <f>SUM(C54*3)</f>
        <v>12</v>
      </c>
      <c r="F54" s="38">
        <f>SUM(C54*4)</f>
        <v>16</v>
      </c>
      <c r="G54" s="37">
        <f>SUM(C54*5)</f>
        <v>20</v>
      </c>
      <c r="H54" s="38">
        <f>SUM(C54*6)</f>
        <v>24</v>
      </c>
      <c r="I54" s="39">
        <f>SUM(C54*7)</f>
        <v>28</v>
      </c>
    </row>
    <row r="55" spans="1:9" ht="12.95" customHeight="1" x14ac:dyDescent="0.15">
      <c r="A55" s="15"/>
      <c r="B55" s="23" t="s">
        <v>63</v>
      </c>
      <c r="C55" s="37">
        <v>8</v>
      </c>
      <c r="D55" s="38">
        <f>SUM(C55*2)</f>
        <v>16</v>
      </c>
      <c r="E55" s="37">
        <f>SUM(C55*3)</f>
        <v>24</v>
      </c>
      <c r="F55" s="38">
        <f>SUM(C55*4)</f>
        <v>32</v>
      </c>
      <c r="G55" s="37">
        <f>SUM(C55*5)</f>
        <v>40</v>
      </c>
      <c r="H55" s="38">
        <f>SUM(C55*6)</f>
        <v>48</v>
      </c>
      <c r="I55" s="39">
        <f>SUM(C55*7)</f>
        <v>56</v>
      </c>
    </row>
    <row r="56" spans="1:9" ht="12.95" customHeight="1" x14ac:dyDescent="0.15">
      <c r="A56" s="15"/>
      <c r="B56" s="23" t="s">
        <v>51</v>
      </c>
      <c r="C56" s="37">
        <v>18</v>
      </c>
      <c r="D56" s="38">
        <f>SUM(C56*2)</f>
        <v>36</v>
      </c>
      <c r="E56" s="37">
        <f>SUM(C56*3)</f>
        <v>54</v>
      </c>
      <c r="F56" s="38">
        <f>SUM(C56*4)</f>
        <v>72</v>
      </c>
      <c r="G56" s="37">
        <f>SUM(C56*5)</f>
        <v>90</v>
      </c>
      <c r="H56" s="38">
        <f>SUM(C56*6)</f>
        <v>108</v>
      </c>
      <c r="I56" s="39">
        <f>SUM(C56*7)</f>
        <v>126</v>
      </c>
    </row>
    <row r="57" spans="1:9" ht="12.95" customHeight="1" x14ac:dyDescent="0.15">
      <c r="A57" s="15"/>
      <c r="B57" s="23" t="s">
        <v>70</v>
      </c>
      <c r="C57" s="37">
        <v>18</v>
      </c>
      <c r="D57" s="38">
        <f>SUM(C57*2)</f>
        <v>36</v>
      </c>
      <c r="E57" s="37">
        <f>SUM(C57*3)</f>
        <v>54</v>
      </c>
      <c r="F57" s="38">
        <f>SUM(C57*4)</f>
        <v>72</v>
      </c>
      <c r="G57" s="37">
        <f>SUM(C57*5)</f>
        <v>90</v>
      </c>
      <c r="H57" s="38">
        <f>SUM(C57*6)</f>
        <v>108</v>
      </c>
      <c r="I57" s="39">
        <f>SUM(C57*7)</f>
        <v>126</v>
      </c>
    </row>
    <row r="58" spans="1:9" ht="12.95" customHeight="1" x14ac:dyDescent="0.15">
      <c r="A58" s="15"/>
      <c r="B58" s="23" t="s">
        <v>10</v>
      </c>
      <c r="C58" s="37">
        <v>368</v>
      </c>
      <c r="D58" s="37">
        <v>368</v>
      </c>
      <c r="E58" s="38">
        <v>368</v>
      </c>
      <c r="F58" s="37">
        <v>368</v>
      </c>
      <c r="G58" s="38">
        <v>368</v>
      </c>
      <c r="H58" s="37">
        <v>368</v>
      </c>
      <c r="I58" s="44">
        <v>368</v>
      </c>
    </row>
    <row r="59" spans="1:9" ht="12.95" customHeight="1" x14ac:dyDescent="0.15">
      <c r="A59" s="15"/>
      <c r="B59" s="24" t="s">
        <v>9</v>
      </c>
      <c r="C59" s="40">
        <f t="shared" ref="C59:I59" si="22">SUM(C52:C58)</f>
        <v>1124</v>
      </c>
      <c r="D59" s="41">
        <f t="shared" si="22"/>
        <v>1880</v>
      </c>
      <c r="E59" s="40">
        <f t="shared" si="22"/>
        <v>2636</v>
      </c>
      <c r="F59" s="41">
        <f t="shared" si="22"/>
        <v>3392</v>
      </c>
      <c r="G59" s="40">
        <f t="shared" si="22"/>
        <v>4148</v>
      </c>
      <c r="H59" s="41">
        <f t="shared" si="22"/>
        <v>4904</v>
      </c>
      <c r="I59" s="42">
        <f t="shared" si="22"/>
        <v>5660</v>
      </c>
    </row>
    <row r="60" spans="1:9" ht="12.95" customHeight="1" x14ac:dyDescent="0.15">
      <c r="A60" s="15"/>
      <c r="B60" s="7" t="s">
        <v>78</v>
      </c>
      <c r="C60" s="32">
        <f>ROUND((C59)*83/1000,0)</f>
        <v>93</v>
      </c>
      <c r="D60" s="32">
        <f t="shared" ref="D60" si="23">ROUND((D59)*83/1000,0)</f>
        <v>156</v>
      </c>
      <c r="E60" s="32">
        <f t="shared" ref="E60" si="24">ROUND((E59)*83/1000,0)</f>
        <v>219</v>
      </c>
      <c r="F60" s="32">
        <f t="shared" ref="F60" si="25">ROUND((F59)*83/1000,0)</f>
        <v>282</v>
      </c>
      <c r="G60" s="32">
        <f t="shared" ref="G60" si="26">ROUND((G59)*83/1000,0)</f>
        <v>344</v>
      </c>
      <c r="H60" s="32">
        <f t="shared" ref="H60" si="27">ROUND((H59)*83/1000,0)</f>
        <v>407</v>
      </c>
      <c r="I60" s="33">
        <f t="shared" ref="I60" si="28">ROUND((I59)*83/1000,0)</f>
        <v>470</v>
      </c>
    </row>
    <row r="61" spans="1:9" ht="12.95" customHeight="1" x14ac:dyDescent="0.15">
      <c r="A61" s="15"/>
      <c r="B61" s="7" t="s">
        <v>76</v>
      </c>
      <c r="C61" s="32">
        <f>ROUND((C59)*27/1000,0)</f>
        <v>30</v>
      </c>
      <c r="D61" s="32">
        <f t="shared" ref="D61:I61" si="29">ROUND((D59)*27/1000,0)</f>
        <v>51</v>
      </c>
      <c r="E61" s="32">
        <f t="shared" si="29"/>
        <v>71</v>
      </c>
      <c r="F61" s="32">
        <f t="shared" si="29"/>
        <v>92</v>
      </c>
      <c r="G61" s="32">
        <f t="shared" si="29"/>
        <v>112</v>
      </c>
      <c r="H61" s="32">
        <f t="shared" si="29"/>
        <v>132</v>
      </c>
      <c r="I61" s="33">
        <f t="shared" si="29"/>
        <v>153</v>
      </c>
    </row>
    <row r="62" spans="1:9" ht="12.95" customHeight="1" x14ac:dyDescent="0.15">
      <c r="A62" s="15"/>
      <c r="B62" s="116" t="s">
        <v>77</v>
      </c>
      <c r="C62" s="32">
        <f>ROUND((C59)*16/1000,0)</f>
        <v>18</v>
      </c>
      <c r="D62" s="32">
        <f t="shared" ref="D62:I62" si="30">ROUND((D59)*16/1000,0)</f>
        <v>30</v>
      </c>
      <c r="E62" s="32">
        <f t="shared" si="30"/>
        <v>42</v>
      </c>
      <c r="F62" s="32">
        <f t="shared" si="30"/>
        <v>54</v>
      </c>
      <c r="G62" s="32">
        <f t="shared" si="30"/>
        <v>66</v>
      </c>
      <c r="H62" s="32">
        <f t="shared" si="30"/>
        <v>78</v>
      </c>
      <c r="I62" s="33">
        <f t="shared" si="30"/>
        <v>91</v>
      </c>
    </row>
    <row r="63" spans="1:9" ht="12.95" customHeight="1" x14ac:dyDescent="0.15">
      <c r="A63" s="15"/>
      <c r="B63" s="10" t="s">
        <v>11</v>
      </c>
      <c r="C63" s="37">
        <f>ROUNDDOWN((C59+C60+C61+C62)*11.1,0)</f>
        <v>14041</v>
      </c>
      <c r="D63" s="37">
        <f>ROUNDDOWN((D59+D60+D61+D62)*11.1,0)</f>
        <v>23498</v>
      </c>
      <c r="E63" s="37">
        <f t="shared" ref="E63" si="31">ROUNDDOWN((E59+E60+E61+E62)*11.1,0)</f>
        <v>32944</v>
      </c>
      <c r="F63" s="37">
        <f t="shared" ref="F63" si="32">ROUNDDOWN((F59+F60+F61+F62)*11.1,0)</f>
        <v>42402</v>
      </c>
      <c r="G63" s="37">
        <f t="shared" ref="G63" si="33">ROUNDDOWN((G59+G60+G61+G62)*11.1,0)</f>
        <v>51837</v>
      </c>
      <c r="H63" s="37">
        <f t="shared" ref="H63" si="34">ROUNDDOWN((H59+H60+H61+H62)*11.1,0)</f>
        <v>61283</v>
      </c>
      <c r="I63" s="39">
        <f>ROUNDDOWN((I59+I60+I61+I62)*11.1,0)</f>
        <v>70751</v>
      </c>
    </row>
    <row r="64" spans="1:9" ht="12.95" customHeight="1" x14ac:dyDescent="0.15">
      <c r="A64" s="15"/>
      <c r="B64" s="11" t="s">
        <v>17</v>
      </c>
      <c r="C64" s="37">
        <f>ROUNDDOWN(C63*0.9,0)</f>
        <v>12636</v>
      </c>
      <c r="D64" s="37">
        <f t="shared" ref="D64:I64" si="35">ROUNDDOWN(D63*0.9,0)</f>
        <v>21148</v>
      </c>
      <c r="E64" s="37">
        <f t="shared" si="35"/>
        <v>29649</v>
      </c>
      <c r="F64" s="37">
        <f t="shared" si="35"/>
        <v>38161</v>
      </c>
      <c r="G64" s="37">
        <f t="shared" si="35"/>
        <v>46653</v>
      </c>
      <c r="H64" s="37">
        <f t="shared" si="35"/>
        <v>55154</v>
      </c>
      <c r="I64" s="39">
        <f t="shared" si="35"/>
        <v>63675</v>
      </c>
    </row>
    <row r="65" spans="1:9" ht="12.95" customHeight="1" x14ac:dyDescent="0.15">
      <c r="A65" s="15"/>
      <c r="B65" s="9" t="s">
        <v>12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6">
        <v>0</v>
      </c>
    </row>
    <row r="66" spans="1:9" ht="12.95" customHeight="1" x14ac:dyDescent="0.15">
      <c r="A66" s="15"/>
      <c r="B66" s="10" t="s">
        <v>13</v>
      </c>
      <c r="C66" s="37">
        <v>300</v>
      </c>
      <c r="D66" s="37">
        <f>SUM(C66*2)</f>
        <v>600</v>
      </c>
      <c r="E66" s="37">
        <f>SUM(C66*3)</f>
        <v>900</v>
      </c>
      <c r="F66" s="37">
        <f>SUM(C66*4)</f>
        <v>1200</v>
      </c>
      <c r="G66" s="37">
        <f>SUM(C66*5)</f>
        <v>1500</v>
      </c>
      <c r="H66" s="37">
        <f>SUM(C66*6)</f>
        <v>1800</v>
      </c>
      <c r="I66" s="39">
        <f>SUM(C66*7)</f>
        <v>2100</v>
      </c>
    </row>
    <row r="67" spans="1:9" ht="12.95" customHeight="1" x14ac:dyDescent="0.15">
      <c r="A67" s="15"/>
      <c r="B67" s="10" t="s">
        <v>14</v>
      </c>
      <c r="C67" s="37">
        <v>820</v>
      </c>
      <c r="D67" s="37">
        <f>SUM(C67*2)</f>
        <v>1640</v>
      </c>
      <c r="E67" s="37">
        <f>SUM(C67*3)</f>
        <v>2460</v>
      </c>
      <c r="F67" s="37">
        <f>SUM(C67*4)</f>
        <v>3280</v>
      </c>
      <c r="G67" s="37">
        <f>SUM(C67*5)</f>
        <v>4100</v>
      </c>
      <c r="H67" s="37">
        <f>SUM(C67*6)</f>
        <v>4920</v>
      </c>
      <c r="I67" s="39">
        <f>SUM(C67*7)</f>
        <v>5740</v>
      </c>
    </row>
    <row r="68" spans="1:9" ht="12.95" customHeight="1" thickBot="1" x14ac:dyDescent="0.2">
      <c r="A68" s="15"/>
      <c r="B68" s="12" t="s">
        <v>15</v>
      </c>
      <c r="C68" s="88">
        <v>100</v>
      </c>
      <c r="D68" s="89">
        <v>100</v>
      </c>
      <c r="E68" s="88">
        <v>200</v>
      </c>
      <c r="F68" s="89">
        <v>300</v>
      </c>
      <c r="G68" s="88">
        <v>400</v>
      </c>
      <c r="H68" s="89">
        <v>500</v>
      </c>
      <c r="I68" s="90">
        <v>600</v>
      </c>
    </row>
    <row r="69" spans="1:9" s="66" customFormat="1" ht="18.75" customHeight="1" thickBot="1" x14ac:dyDescent="0.2">
      <c r="A69" s="62"/>
      <c r="B69" s="63" t="s">
        <v>16</v>
      </c>
      <c r="C69" s="64">
        <f t="shared" ref="C69:I69" si="36">SUM(C65:C68)</f>
        <v>1220</v>
      </c>
      <c r="D69" s="64">
        <f t="shared" si="36"/>
        <v>2340</v>
      </c>
      <c r="E69" s="64">
        <f t="shared" si="36"/>
        <v>3560</v>
      </c>
      <c r="F69" s="64">
        <f t="shared" si="36"/>
        <v>4780</v>
      </c>
      <c r="G69" s="64">
        <f t="shared" si="36"/>
        <v>6000</v>
      </c>
      <c r="H69" s="64">
        <f t="shared" si="36"/>
        <v>7220</v>
      </c>
      <c r="I69" s="65">
        <f t="shared" si="36"/>
        <v>8440</v>
      </c>
    </row>
    <row r="70" spans="1:9" ht="25.5" customHeight="1" thickBot="1" x14ac:dyDescent="0.2">
      <c r="A70" s="2"/>
    </row>
    <row r="71" spans="1:9" ht="18" customHeight="1" thickBot="1" x14ac:dyDescent="0.2">
      <c r="A71" s="29"/>
      <c r="B71" s="25" t="s">
        <v>18</v>
      </c>
      <c r="C71" s="13"/>
      <c r="D71" s="13"/>
      <c r="E71" s="13"/>
      <c r="F71" s="5"/>
      <c r="G71" s="5"/>
      <c r="H71" s="5"/>
      <c r="I71" s="6"/>
    </row>
    <row r="72" spans="1:9" ht="12.95" customHeight="1" x14ac:dyDescent="0.15">
      <c r="A72" s="31" t="s">
        <v>20</v>
      </c>
      <c r="B72" s="19" t="s">
        <v>0</v>
      </c>
      <c r="C72" s="17" t="s">
        <v>2</v>
      </c>
      <c r="D72" s="16" t="s">
        <v>3</v>
      </c>
      <c r="E72" s="17" t="s">
        <v>4</v>
      </c>
      <c r="F72" s="16" t="s">
        <v>5</v>
      </c>
      <c r="G72" s="17" t="s">
        <v>6</v>
      </c>
      <c r="H72" s="16" t="s">
        <v>7</v>
      </c>
      <c r="I72" s="18" t="s">
        <v>8</v>
      </c>
    </row>
    <row r="73" spans="1:9" ht="12.95" customHeight="1" x14ac:dyDescent="0.15">
      <c r="A73" s="31"/>
      <c r="B73" s="7" t="s">
        <v>1</v>
      </c>
      <c r="C73" s="61">
        <v>764</v>
      </c>
      <c r="D73" s="43">
        <f>SUM(C73*2)</f>
        <v>1528</v>
      </c>
      <c r="E73" s="32">
        <f>SUM(C73*3)</f>
        <v>2292</v>
      </c>
      <c r="F73" s="43">
        <f>SUM(C73*4)</f>
        <v>3056</v>
      </c>
      <c r="G73" s="32">
        <f>SUM(C73*5)</f>
        <v>3820</v>
      </c>
      <c r="H73" s="43">
        <f>SUM(C73*6)</f>
        <v>4584</v>
      </c>
      <c r="I73" s="33">
        <f>SUM(C73*7)</f>
        <v>5348</v>
      </c>
    </row>
    <row r="74" spans="1:9" ht="12.95" customHeight="1" x14ac:dyDescent="0.15">
      <c r="A74" s="15"/>
      <c r="B74" s="22" t="s">
        <v>40</v>
      </c>
      <c r="C74" s="34">
        <v>12</v>
      </c>
      <c r="D74" s="35">
        <v>24</v>
      </c>
      <c r="E74" s="34">
        <v>36</v>
      </c>
      <c r="F74" s="35">
        <v>48</v>
      </c>
      <c r="G74" s="34">
        <v>60</v>
      </c>
      <c r="H74" s="35">
        <v>72</v>
      </c>
      <c r="I74" s="36">
        <v>84</v>
      </c>
    </row>
    <row r="75" spans="1:9" ht="12.95" customHeight="1" x14ac:dyDescent="0.15">
      <c r="A75" s="15"/>
      <c r="B75" s="23" t="s">
        <v>62</v>
      </c>
      <c r="C75" s="37">
        <v>4</v>
      </c>
      <c r="D75" s="38">
        <f>SUM(C75*2)</f>
        <v>8</v>
      </c>
      <c r="E75" s="37">
        <f>SUM(C75*3)</f>
        <v>12</v>
      </c>
      <c r="F75" s="38">
        <f>SUM(C75*4)</f>
        <v>16</v>
      </c>
      <c r="G75" s="37">
        <f>SUM(C75*5)</f>
        <v>20</v>
      </c>
      <c r="H75" s="38">
        <f>SUM(C75*6)</f>
        <v>24</v>
      </c>
      <c r="I75" s="39">
        <f>SUM(C75*7)</f>
        <v>28</v>
      </c>
    </row>
    <row r="76" spans="1:9" ht="12.95" customHeight="1" x14ac:dyDescent="0.15">
      <c r="A76" s="15"/>
      <c r="B76" s="23" t="s">
        <v>63</v>
      </c>
      <c r="C76" s="37">
        <v>8</v>
      </c>
      <c r="D76" s="38">
        <f>SUM(C76*2)</f>
        <v>16</v>
      </c>
      <c r="E76" s="37">
        <f>SUM(C76*3)</f>
        <v>24</v>
      </c>
      <c r="F76" s="38">
        <f>SUM(C76*4)</f>
        <v>32</v>
      </c>
      <c r="G76" s="37">
        <f>SUM(C76*5)</f>
        <v>40</v>
      </c>
      <c r="H76" s="38">
        <f>SUM(C76*6)</f>
        <v>48</v>
      </c>
      <c r="I76" s="39">
        <f>SUM(C76*7)</f>
        <v>56</v>
      </c>
    </row>
    <row r="77" spans="1:9" ht="12.95" customHeight="1" x14ac:dyDescent="0.15">
      <c r="A77" s="15"/>
      <c r="B77" s="23" t="s">
        <v>51</v>
      </c>
      <c r="C77" s="37">
        <v>18</v>
      </c>
      <c r="D77" s="38">
        <f>SUM(C77*2)</f>
        <v>36</v>
      </c>
      <c r="E77" s="37">
        <f>SUM(C77*3)</f>
        <v>54</v>
      </c>
      <c r="F77" s="38">
        <f>SUM(C77*4)</f>
        <v>72</v>
      </c>
      <c r="G77" s="37">
        <f>SUM(C77*5)</f>
        <v>90</v>
      </c>
      <c r="H77" s="38">
        <f>SUM(C77*6)</f>
        <v>108</v>
      </c>
      <c r="I77" s="39">
        <f>SUM(C77*7)</f>
        <v>126</v>
      </c>
    </row>
    <row r="78" spans="1:9" ht="12.95" customHeight="1" x14ac:dyDescent="0.15">
      <c r="A78" s="15"/>
      <c r="B78" s="23" t="s">
        <v>70</v>
      </c>
      <c r="C78" s="37">
        <v>18</v>
      </c>
      <c r="D78" s="38">
        <f>SUM(C78*2)</f>
        <v>36</v>
      </c>
      <c r="E78" s="37">
        <f>SUM(C78*3)</f>
        <v>54</v>
      </c>
      <c r="F78" s="38">
        <f>SUM(C78*4)</f>
        <v>72</v>
      </c>
      <c r="G78" s="37">
        <f>SUM(C78*5)</f>
        <v>90</v>
      </c>
      <c r="H78" s="38">
        <f>SUM(C78*6)</f>
        <v>108</v>
      </c>
      <c r="I78" s="39">
        <f>SUM(C78*7)</f>
        <v>126</v>
      </c>
    </row>
    <row r="79" spans="1:9" ht="12.95" customHeight="1" x14ac:dyDescent="0.15">
      <c r="A79" s="15"/>
      <c r="B79" s="23" t="s">
        <v>10</v>
      </c>
      <c r="C79" s="37">
        <v>368</v>
      </c>
      <c r="D79" s="38">
        <v>368</v>
      </c>
      <c r="E79" s="37">
        <v>368</v>
      </c>
      <c r="F79" s="38">
        <v>368</v>
      </c>
      <c r="G79" s="37">
        <v>368</v>
      </c>
      <c r="H79" s="38">
        <v>368</v>
      </c>
      <c r="I79" s="39">
        <v>368</v>
      </c>
    </row>
    <row r="80" spans="1:9" ht="12.95" customHeight="1" x14ac:dyDescent="0.15">
      <c r="A80" s="15"/>
      <c r="B80" s="24" t="s">
        <v>9</v>
      </c>
      <c r="C80" s="40">
        <f t="shared" ref="C80:I80" si="37">SUM(C73:C79)</f>
        <v>1192</v>
      </c>
      <c r="D80" s="41">
        <f t="shared" si="37"/>
        <v>2016</v>
      </c>
      <c r="E80" s="40">
        <f t="shared" si="37"/>
        <v>2840</v>
      </c>
      <c r="F80" s="41">
        <f t="shared" si="37"/>
        <v>3664</v>
      </c>
      <c r="G80" s="40">
        <f t="shared" si="37"/>
        <v>4488</v>
      </c>
      <c r="H80" s="41">
        <f t="shared" si="37"/>
        <v>5312</v>
      </c>
      <c r="I80" s="42">
        <f t="shared" si="37"/>
        <v>6136</v>
      </c>
    </row>
    <row r="81" spans="1:9" ht="12.95" customHeight="1" x14ac:dyDescent="0.15">
      <c r="A81" s="15"/>
      <c r="B81" s="7" t="s">
        <v>78</v>
      </c>
      <c r="C81" s="32">
        <f>ROUND((C80)*83/1000,0)</f>
        <v>99</v>
      </c>
      <c r="D81" s="32">
        <f t="shared" ref="D81" si="38">ROUND((D80)*83/1000,0)</f>
        <v>167</v>
      </c>
      <c r="E81" s="32">
        <f t="shared" ref="E81" si="39">ROUND((E80)*83/1000,0)</f>
        <v>236</v>
      </c>
      <c r="F81" s="32">
        <f t="shared" ref="F81" si="40">ROUND((F80)*83/1000,0)</f>
        <v>304</v>
      </c>
      <c r="G81" s="32">
        <f t="shared" ref="G81" si="41">ROUND((G80)*83/1000,0)</f>
        <v>373</v>
      </c>
      <c r="H81" s="32">
        <f t="shared" ref="H81" si="42">ROUND((H80)*83/1000,0)</f>
        <v>441</v>
      </c>
      <c r="I81" s="33">
        <f t="shared" ref="I81" si="43">ROUND((I80)*83/1000,0)</f>
        <v>509</v>
      </c>
    </row>
    <row r="82" spans="1:9" ht="12.95" customHeight="1" x14ac:dyDescent="0.15">
      <c r="A82" s="15"/>
      <c r="B82" s="7" t="s">
        <v>76</v>
      </c>
      <c r="C82" s="32">
        <f>ROUND((C80)*27/1000,0)</f>
        <v>32</v>
      </c>
      <c r="D82" s="32">
        <f t="shared" ref="D82:I82" si="44">ROUND((D80)*27/1000,0)</f>
        <v>54</v>
      </c>
      <c r="E82" s="32">
        <f t="shared" si="44"/>
        <v>77</v>
      </c>
      <c r="F82" s="32">
        <f t="shared" si="44"/>
        <v>99</v>
      </c>
      <c r="G82" s="32">
        <f t="shared" si="44"/>
        <v>121</v>
      </c>
      <c r="H82" s="32">
        <f t="shared" si="44"/>
        <v>143</v>
      </c>
      <c r="I82" s="33">
        <f t="shared" si="44"/>
        <v>166</v>
      </c>
    </row>
    <row r="83" spans="1:9" ht="12.95" customHeight="1" x14ac:dyDescent="0.15">
      <c r="A83" s="15"/>
      <c r="B83" s="116" t="s">
        <v>77</v>
      </c>
      <c r="C83" s="32">
        <f>ROUND((C80)*16/1000,0)</f>
        <v>19</v>
      </c>
      <c r="D83" s="32">
        <f t="shared" ref="D83:I83" si="45">ROUND((D80)*16/1000,0)</f>
        <v>32</v>
      </c>
      <c r="E83" s="32">
        <f t="shared" si="45"/>
        <v>45</v>
      </c>
      <c r="F83" s="32">
        <f t="shared" si="45"/>
        <v>59</v>
      </c>
      <c r="G83" s="32">
        <f t="shared" si="45"/>
        <v>72</v>
      </c>
      <c r="H83" s="32">
        <f t="shared" si="45"/>
        <v>85</v>
      </c>
      <c r="I83" s="33">
        <f t="shared" si="45"/>
        <v>98</v>
      </c>
    </row>
    <row r="84" spans="1:9" ht="12.95" customHeight="1" x14ac:dyDescent="0.15">
      <c r="A84" s="15"/>
      <c r="B84" s="10" t="s">
        <v>11</v>
      </c>
      <c r="C84" s="37">
        <f>ROUNDDOWN((C80+C81+C82+C83)*11.1,0)</f>
        <v>14896</v>
      </c>
      <c r="D84" s="37">
        <f>ROUNDDOWN((D80+D81+D82+D83)*11.1,0)</f>
        <v>25185</v>
      </c>
      <c r="E84" s="37">
        <f t="shared" ref="E84" si="46">ROUNDDOWN((E80+E81+E82+E83)*11.1,0)</f>
        <v>35497</v>
      </c>
      <c r="F84" s="37">
        <f t="shared" ref="F84" si="47">ROUNDDOWN((F80+F81+F82+F83)*11.1,0)</f>
        <v>45798</v>
      </c>
      <c r="G84" s="37">
        <f t="shared" ref="G84" si="48">ROUNDDOWN((G80+G81+G82+G83)*11.1,0)</f>
        <v>56099</v>
      </c>
      <c r="H84" s="37">
        <f t="shared" ref="H84" si="49">ROUNDDOWN((H80+H81+H82+H83)*11.1,0)</f>
        <v>66389</v>
      </c>
      <c r="I84" s="39">
        <f>ROUNDDOWN((I80+I81+I82+I83)*11.1,0)</f>
        <v>76689</v>
      </c>
    </row>
    <row r="85" spans="1:9" ht="12.95" customHeight="1" x14ac:dyDescent="0.15">
      <c r="A85" s="15"/>
      <c r="B85" s="11" t="s">
        <v>17</v>
      </c>
      <c r="C85" s="37">
        <f>ROUNDDOWN(C84*0.9,0)</f>
        <v>13406</v>
      </c>
      <c r="D85" s="37">
        <f t="shared" ref="D85:I85" si="50">ROUNDDOWN(D84*0.9,0)</f>
        <v>22666</v>
      </c>
      <c r="E85" s="37">
        <f t="shared" si="50"/>
        <v>31947</v>
      </c>
      <c r="F85" s="37">
        <f t="shared" si="50"/>
        <v>41218</v>
      </c>
      <c r="G85" s="37">
        <f t="shared" si="50"/>
        <v>50489</v>
      </c>
      <c r="H85" s="37">
        <f t="shared" si="50"/>
        <v>59750</v>
      </c>
      <c r="I85" s="39">
        <f t="shared" si="50"/>
        <v>69020</v>
      </c>
    </row>
    <row r="86" spans="1:9" ht="12.95" customHeight="1" x14ac:dyDescent="0.15">
      <c r="A86" s="15"/>
      <c r="B86" s="9" t="s">
        <v>12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6">
        <v>0</v>
      </c>
    </row>
    <row r="87" spans="1:9" ht="12.95" customHeight="1" x14ac:dyDescent="0.15">
      <c r="A87" s="15"/>
      <c r="B87" s="10" t="s">
        <v>13</v>
      </c>
      <c r="C87" s="37">
        <v>300</v>
      </c>
      <c r="D87" s="37">
        <f>SUM(C87*2)</f>
        <v>600</v>
      </c>
      <c r="E87" s="37">
        <f>SUM(C87*3)</f>
        <v>900</v>
      </c>
      <c r="F87" s="37">
        <f>SUM(C87*4)</f>
        <v>1200</v>
      </c>
      <c r="G87" s="37">
        <f>SUM(C87*5)</f>
        <v>1500</v>
      </c>
      <c r="H87" s="37">
        <f>SUM(C87*6)</f>
        <v>1800</v>
      </c>
      <c r="I87" s="39">
        <f>SUM(C87*7)</f>
        <v>2100</v>
      </c>
    </row>
    <row r="88" spans="1:9" ht="12.95" customHeight="1" x14ac:dyDescent="0.15">
      <c r="A88" s="15"/>
      <c r="B88" s="10" t="s">
        <v>14</v>
      </c>
      <c r="C88" s="37">
        <v>820</v>
      </c>
      <c r="D88" s="37">
        <f>SUM(C88*2)</f>
        <v>1640</v>
      </c>
      <c r="E88" s="37">
        <f>SUM(C88*3)</f>
        <v>2460</v>
      </c>
      <c r="F88" s="37">
        <f>SUM(C88*4)</f>
        <v>3280</v>
      </c>
      <c r="G88" s="37">
        <f>SUM(C88*5)</f>
        <v>4100</v>
      </c>
      <c r="H88" s="37">
        <f>SUM(C88*6)</f>
        <v>4920</v>
      </c>
      <c r="I88" s="39">
        <f>SUM(C88*7)</f>
        <v>5740</v>
      </c>
    </row>
    <row r="89" spans="1:9" ht="12.95" customHeight="1" thickBot="1" x14ac:dyDescent="0.2">
      <c r="A89" s="15"/>
      <c r="B89" s="12" t="s">
        <v>15</v>
      </c>
      <c r="C89" s="88">
        <v>100</v>
      </c>
      <c r="D89" s="89">
        <v>100</v>
      </c>
      <c r="E89" s="88">
        <v>200</v>
      </c>
      <c r="F89" s="89">
        <v>300</v>
      </c>
      <c r="G89" s="88">
        <v>400</v>
      </c>
      <c r="H89" s="89">
        <v>500</v>
      </c>
      <c r="I89" s="90">
        <v>600</v>
      </c>
    </row>
    <row r="90" spans="1:9" s="66" customFormat="1" ht="18.75" customHeight="1" thickBot="1" x14ac:dyDescent="0.2">
      <c r="A90" s="62"/>
      <c r="B90" s="63" t="s">
        <v>16</v>
      </c>
      <c r="C90" s="64">
        <f t="shared" ref="C90:I90" si="51">SUM(C86:C89)</f>
        <v>1220</v>
      </c>
      <c r="D90" s="64">
        <f t="shared" si="51"/>
        <v>2340</v>
      </c>
      <c r="E90" s="64">
        <f t="shared" si="51"/>
        <v>3560</v>
      </c>
      <c r="F90" s="64">
        <f t="shared" si="51"/>
        <v>4780</v>
      </c>
      <c r="G90" s="64">
        <f t="shared" si="51"/>
        <v>6000</v>
      </c>
      <c r="H90" s="64">
        <f t="shared" si="51"/>
        <v>7220</v>
      </c>
      <c r="I90" s="65">
        <f t="shared" si="51"/>
        <v>8440</v>
      </c>
    </row>
    <row r="91" spans="1:9" s="1" customFormat="1" ht="9" customHeight="1" x14ac:dyDescent="0.15">
      <c r="B91" s="27"/>
      <c r="C91" s="28"/>
      <c r="D91" s="28"/>
      <c r="E91" s="28"/>
      <c r="F91" s="28"/>
      <c r="G91" s="28"/>
      <c r="H91" s="28"/>
      <c r="I91" s="28"/>
    </row>
    <row r="92" spans="1:9" ht="13.5" customHeight="1" thickBot="1" x14ac:dyDescent="0.2">
      <c r="A92" s="1"/>
    </row>
    <row r="93" spans="1:9" ht="18" customHeight="1" thickBot="1" x14ac:dyDescent="0.2">
      <c r="A93" s="29"/>
      <c r="B93" s="25" t="s">
        <v>18</v>
      </c>
      <c r="C93" s="13"/>
      <c r="D93" s="13"/>
      <c r="E93" s="13"/>
      <c r="F93" s="5"/>
      <c r="G93" s="5"/>
      <c r="H93" s="5"/>
      <c r="I93" s="6"/>
    </row>
    <row r="94" spans="1:9" ht="12.95" customHeight="1" x14ac:dyDescent="0.15">
      <c r="A94" s="31" t="s">
        <v>21</v>
      </c>
      <c r="B94" s="19" t="s">
        <v>0</v>
      </c>
      <c r="C94" s="17" t="s">
        <v>2</v>
      </c>
      <c r="D94" s="16" t="s">
        <v>3</v>
      </c>
      <c r="E94" s="17" t="s">
        <v>4</v>
      </c>
      <c r="F94" s="16" t="s">
        <v>5</v>
      </c>
      <c r="G94" s="17" t="s">
        <v>6</v>
      </c>
      <c r="H94" s="16" t="s">
        <v>7</v>
      </c>
      <c r="I94" s="20" t="s">
        <v>8</v>
      </c>
    </row>
    <row r="95" spans="1:9" ht="12.95" customHeight="1" x14ac:dyDescent="0.15">
      <c r="A95" s="30"/>
      <c r="B95" s="7" t="s">
        <v>1</v>
      </c>
      <c r="C95" s="32">
        <v>838</v>
      </c>
      <c r="D95" s="43">
        <f>SUM(C95*2)</f>
        <v>1676</v>
      </c>
      <c r="E95" s="32">
        <f>SUM(C95*3)</f>
        <v>2514</v>
      </c>
      <c r="F95" s="43">
        <f>SUM(C95*4)</f>
        <v>3352</v>
      </c>
      <c r="G95" s="32">
        <f>SUM(C95*5)</f>
        <v>4190</v>
      </c>
      <c r="H95" s="43">
        <f>SUM(C95*6)</f>
        <v>5028</v>
      </c>
      <c r="I95" s="33">
        <f>SUM(C95*7)</f>
        <v>5866</v>
      </c>
    </row>
    <row r="96" spans="1:9" ht="12.95" customHeight="1" x14ac:dyDescent="0.15">
      <c r="A96" s="15"/>
      <c r="B96" s="22" t="s">
        <v>40</v>
      </c>
      <c r="C96" s="34">
        <v>12</v>
      </c>
      <c r="D96" s="35">
        <v>24</v>
      </c>
      <c r="E96" s="34">
        <v>36</v>
      </c>
      <c r="F96" s="35">
        <v>48</v>
      </c>
      <c r="G96" s="34">
        <v>60</v>
      </c>
      <c r="H96" s="35">
        <v>72</v>
      </c>
      <c r="I96" s="36">
        <v>84</v>
      </c>
    </row>
    <row r="97" spans="1:9" ht="12.95" customHeight="1" x14ac:dyDescent="0.15">
      <c r="A97" s="15"/>
      <c r="B97" s="23" t="s">
        <v>62</v>
      </c>
      <c r="C97" s="37">
        <v>4</v>
      </c>
      <c r="D97" s="38">
        <f>SUM(C97*2)</f>
        <v>8</v>
      </c>
      <c r="E97" s="37">
        <f>SUM(C97*3)</f>
        <v>12</v>
      </c>
      <c r="F97" s="38">
        <f>SUM(C97*4)</f>
        <v>16</v>
      </c>
      <c r="G97" s="37">
        <f>SUM(C97*5)</f>
        <v>20</v>
      </c>
      <c r="H97" s="38">
        <f>SUM(C97*6)</f>
        <v>24</v>
      </c>
      <c r="I97" s="39">
        <f>SUM(C97*7)</f>
        <v>28</v>
      </c>
    </row>
    <row r="98" spans="1:9" ht="12.95" customHeight="1" x14ac:dyDescent="0.15">
      <c r="A98" s="15"/>
      <c r="B98" s="23" t="s">
        <v>63</v>
      </c>
      <c r="C98" s="37">
        <v>8</v>
      </c>
      <c r="D98" s="38">
        <f>SUM(C98*2)</f>
        <v>16</v>
      </c>
      <c r="E98" s="37">
        <f>SUM(C98*3)</f>
        <v>24</v>
      </c>
      <c r="F98" s="38">
        <f>SUM(C98*4)</f>
        <v>32</v>
      </c>
      <c r="G98" s="37">
        <f>SUM(C98*5)</f>
        <v>40</v>
      </c>
      <c r="H98" s="38">
        <f>SUM(C98*6)</f>
        <v>48</v>
      </c>
      <c r="I98" s="39">
        <f>SUM(C98*7)</f>
        <v>56</v>
      </c>
    </row>
    <row r="99" spans="1:9" ht="12.95" customHeight="1" x14ac:dyDescent="0.15">
      <c r="A99" s="15"/>
      <c r="B99" s="23" t="s">
        <v>51</v>
      </c>
      <c r="C99" s="37">
        <v>18</v>
      </c>
      <c r="D99" s="38">
        <f>SUM(C99*2)</f>
        <v>36</v>
      </c>
      <c r="E99" s="37">
        <f>SUM(C99*3)</f>
        <v>54</v>
      </c>
      <c r="F99" s="38">
        <f>SUM(C99*4)</f>
        <v>72</v>
      </c>
      <c r="G99" s="37">
        <f>SUM(C99*5)</f>
        <v>90</v>
      </c>
      <c r="H99" s="38">
        <f>SUM(C99*6)</f>
        <v>108</v>
      </c>
      <c r="I99" s="39">
        <f>SUM(C99*7)</f>
        <v>126</v>
      </c>
    </row>
    <row r="100" spans="1:9" ht="12.95" customHeight="1" x14ac:dyDescent="0.15">
      <c r="A100" s="15"/>
      <c r="B100" s="23" t="s">
        <v>70</v>
      </c>
      <c r="C100" s="37">
        <v>18</v>
      </c>
      <c r="D100" s="38">
        <f>SUM(C100*2)</f>
        <v>36</v>
      </c>
      <c r="E100" s="37">
        <f>SUM(C100*3)</f>
        <v>54</v>
      </c>
      <c r="F100" s="38">
        <f>SUM(C100*4)</f>
        <v>72</v>
      </c>
      <c r="G100" s="37">
        <f>SUM(C100*5)</f>
        <v>90</v>
      </c>
      <c r="H100" s="38">
        <f>SUM(C100*6)</f>
        <v>108</v>
      </c>
      <c r="I100" s="39">
        <f>SUM(C100*7)</f>
        <v>126</v>
      </c>
    </row>
    <row r="101" spans="1:9" ht="12.95" customHeight="1" x14ac:dyDescent="0.15">
      <c r="A101" s="30"/>
      <c r="B101" s="23" t="s">
        <v>10</v>
      </c>
      <c r="C101" s="37">
        <v>368</v>
      </c>
      <c r="D101" s="38">
        <v>368</v>
      </c>
      <c r="E101" s="37">
        <v>368</v>
      </c>
      <c r="F101" s="38">
        <v>368</v>
      </c>
      <c r="G101" s="37">
        <v>368</v>
      </c>
      <c r="H101" s="38">
        <v>368</v>
      </c>
      <c r="I101" s="39">
        <v>368</v>
      </c>
    </row>
    <row r="102" spans="1:9" ht="12.95" customHeight="1" x14ac:dyDescent="0.15">
      <c r="A102" s="15"/>
      <c r="B102" s="24" t="s">
        <v>9</v>
      </c>
      <c r="C102" s="40">
        <f t="shared" ref="C102:I102" si="52">SUM(C95:C101)</f>
        <v>1266</v>
      </c>
      <c r="D102" s="41">
        <f t="shared" si="52"/>
        <v>2164</v>
      </c>
      <c r="E102" s="40">
        <f t="shared" si="52"/>
        <v>3062</v>
      </c>
      <c r="F102" s="41">
        <f t="shared" si="52"/>
        <v>3960</v>
      </c>
      <c r="G102" s="40">
        <f t="shared" si="52"/>
        <v>4858</v>
      </c>
      <c r="H102" s="41">
        <f t="shared" si="52"/>
        <v>5756</v>
      </c>
      <c r="I102" s="42">
        <f t="shared" si="52"/>
        <v>6654</v>
      </c>
    </row>
    <row r="103" spans="1:9" ht="12.95" customHeight="1" x14ac:dyDescent="0.15">
      <c r="A103" s="15"/>
      <c r="B103" s="7" t="s">
        <v>78</v>
      </c>
      <c r="C103" s="32">
        <f>ROUND((C102)*83/1000,0)</f>
        <v>105</v>
      </c>
      <c r="D103" s="32">
        <f t="shared" ref="D103" si="53">ROUND((D102)*83/1000,0)</f>
        <v>180</v>
      </c>
      <c r="E103" s="32">
        <f t="shared" ref="E103" si="54">ROUND((E102)*83/1000,0)</f>
        <v>254</v>
      </c>
      <c r="F103" s="32">
        <f t="shared" ref="F103" si="55">ROUND((F102)*83/1000,0)</f>
        <v>329</v>
      </c>
      <c r="G103" s="32">
        <f t="shared" ref="G103" si="56">ROUND((G102)*83/1000,0)</f>
        <v>403</v>
      </c>
      <c r="H103" s="32">
        <f t="shared" ref="H103" si="57">ROUND((H102)*83/1000,0)</f>
        <v>478</v>
      </c>
      <c r="I103" s="33">
        <f t="shared" ref="I103" si="58">ROUND((I102)*83/1000,0)</f>
        <v>552</v>
      </c>
    </row>
    <row r="104" spans="1:9" ht="12.95" customHeight="1" x14ac:dyDescent="0.15">
      <c r="A104" s="15"/>
      <c r="B104" s="7" t="s">
        <v>76</v>
      </c>
      <c r="C104" s="32">
        <f>ROUND((C102)*27/1000,0)</f>
        <v>34</v>
      </c>
      <c r="D104" s="32">
        <f t="shared" ref="D104:I104" si="59">ROUND((D102)*27/1000,0)</f>
        <v>58</v>
      </c>
      <c r="E104" s="32">
        <f t="shared" si="59"/>
        <v>83</v>
      </c>
      <c r="F104" s="32">
        <f t="shared" si="59"/>
        <v>107</v>
      </c>
      <c r="G104" s="32">
        <f t="shared" si="59"/>
        <v>131</v>
      </c>
      <c r="H104" s="32">
        <f t="shared" si="59"/>
        <v>155</v>
      </c>
      <c r="I104" s="33">
        <f t="shared" si="59"/>
        <v>180</v>
      </c>
    </row>
    <row r="105" spans="1:9" ht="12.95" customHeight="1" x14ac:dyDescent="0.15">
      <c r="A105" s="15"/>
      <c r="B105" s="116" t="s">
        <v>77</v>
      </c>
      <c r="C105" s="32">
        <f>ROUND((C102)*16/1000,0)</f>
        <v>20</v>
      </c>
      <c r="D105" s="32">
        <f t="shared" ref="D105:I105" si="60">ROUND((D102)*16/1000,0)</f>
        <v>35</v>
      </c>
      <c r="E105" s="32">
        <f t="shared" si="60"/>
        <v>49</v>
      </c>
      <c r="F105" s="32">
        <f t="shared" si="60"/>
        <v>63</v>
      </c>
      <c r="G105" s="32">
        <f t="shared" si="60"/>
        <v>78</v>
      </c>
      <c r="H105" s="32">
        <f t="shared" si="60"/>
        <v>92</v>
      </c>
      <c r="I105" s="33">
        <f t="shared" si="60"/>
        <v>106</v>
      </c>
    </row>
    <row r="106" spans="1:9" ht="12.95" customHeight="1" x14ac:dyDescent="0.15">
      <c r="A106" s="15"/>
      <c r="B106" s="10" t="s">
        <v>11</v>
      </c>
      <c r="C106" s="37">
        <f>ROUNDDOWN((C102+C103+C104+C105)*11.1,0)</f>
        <v>15817</v>
      </c>
      <c r="D106" s="37">
        <f>ROUNDDOWN((D102+D103+D104+D105)*11.1,0)</f>
        <v>27050</v>
      </c>
      <c r="E106" s="37">
        <f t="shared" ref="E106" si="61">ROUNDDOWN((E102+E103+E104+E105)*11.1,0)</f>
        <v>38272</v>
      </c>
      <c r="F106" s="37">
        <f t="shared" ref="F106" si="62">ROUNDDOWN((F102+F103+F104+F105)*11.1,0)</f>
        <v>49494</v>
      </c>
      <c r="G106" s="37">
        <f t="shared" ref="G106" si="63">ROUNDDOWN((G102+G103+G104+G105)*11.1,0)</f>
        <v>60717</v>
      </c>
      <c r="H106" s="37">
        <f t="shared" ref="H106" si="64">ROUNDDOWN((H102+H103+H104+H105)*11.1,0)</f>
        <v>71939</v>
      </c>
      <c r="I106" s="39">
        <f>ROUNDDOWN((I102+I103+I104+I105)*11.1,0)</f>
        <v>83161</v>
      </c>
    </row>
    <row r="107" spans="1:9" ht="12.95" customHeight="1" x14ac:dyDescent="0.15">
      <c r="A107" s="15"/>
      <c r="B107" s="11" t="s">
        <v>17</v>
      </c>
      <c r="C107" s="37">
        <f>ROUNDDOWN(C106*0.9,0)</f>
        <v>14235</v>
      </c>
      <c r="D107" s="37">
        <f t="shared" ref="D107:I107" si="65">ROUNDDOWN(D106*0.9,0)</f>
        <v>24345</v>
      </c>
      <c r="E107" s="37">
        <f t="shared" si="65"/>
        <v>34444</v>
      </c>
      <c r="F107" s="37">
        <f t="shared" si="65"/>
        <v>44544</v>
      </c>
      <c r="G107" s="37">
        <f t="shared" si="65"/>
        <v>54645</v>
      </c>
      <c r="H107" s="37">
        <f t="shared" si="65"/>
        <v>64745</v>
      </c>
      <c r="I107" s="39">
        <f t="shared" si="65"/>
        <v>74844</v>
      </c>
    </row>
    <row r="108" spans="1:9" ht="12.95" customHeight="1" x14ac:dyDescent="0.15">
      <c r="A108" s="15"/>
      <c r="B108" s="9" t="s">
        <v>12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6">
        <v>0</v>
      </c>
    </row>
    <row r="109" spans="1:9" ht="12.95" customHeight="1" x14ac:dyDescent="0.15">
      <c r="A109" s="30"/>
      <c r="B109" s="10" t="s">
        <v>13</v>
      </c>
      <c r="C109" s="37">
        <v>300</v>
      </c>
      <c r="D109" s="37">
        <f>SUM(C109*2)</f>
        <v>600</v>
      </c>
      <c r="E109" s="37">
        <f>SUM(C109*3)</f>
        <v>900</v>
      </c>
      <c r="F109" s="37">
        <f>SUM(C109*4)</f>
        <v>1200</v>
      </c>
      <c r="G109" s="37">
        <f>SUM(C109*5)</f>
        <v>1500</v>
      </c>
      <c r="H109" s="37">
        <f>SUM(C109*6)</f>
        <v>1800</v>
      </c>
      <c r="I109" s="39">
        <f>SUM(C109*7)</f>
        <v>2100</v>
      </c>
    </row>
    <row r="110" spans="1:9" ht="12.95" customHeight="1" x14ac:dyDescent="0.15">
      <c r="A110" s="30"/>
      <c r="B110" s="10" t="s">
        <v>14</v>
      </c>
      <c r="C110" s="37">
        <v>820</v>
      </c>
      <c r="D110" s="37">
        <f>SUM(C110*2)</f>
        <v>1640</v>
      </c>
      <c r="E110" s="37">
        <f>SUM(C110*3)</f>
        <v>2460</v>
      </c>
      <c r="F110" s="37">
        <f>SUM(C110*4)</f>
        <v>3280</v>
      </c>
      <c r="G110" s="37">
        <f>SUM(C110*5)</f>
        <v>4100</v>
      </c>
      <c r="H110" s="37">
        <f>SUM(C110*6)</f>
        <v>4920</v>
      </c>
      <c r="I110" s="39">
        <f>SUM(C110*7)</f>
        <v>5740</v>
      </c>
    </row>
    <row r="111" spans="1:9" ht="12.95" customHeight="1" thickBot="1" x14ac:dyDescent="0.2">
      <c r="A111" s="30"/>
      <c r="B111" s="12" t="s">
        <v>15</v>
      </c>
      <c r="C111" s="88">
        <v>100</v>
      </c>
      <c r="D111" s="89">
        <v>100</v>
      </c>
      <c r="E111" s="88">
        <v>200</v>
      </c>
      <c r="F111" s="89">
        <v>300</v>
      </c>
      <c r="G111" s="88">
        <v>400</v>
      </c>
      <c r="H111" s="89">
        <v>500</v>
      </c>
      <c r="I111" s="90">
        <v>600</v>
      </c>
    </row>
    <row r="112" spans="1:9" s="66" customFormat="1" ht="18.75" customHeight="1" thickBot="1" x14ac:dyDescent="0.2">
      <c r="A112" s="62"/>
      <c r="B112" s="63" t="s">
        <v>16</v>
      </c>
      <c r="C112" s="64">
        <f t="shared" ref="C112:I112" si="66">SUM(C108:C111)</f>
        <v>1220</v>
      </c>
      <c r="D112" s="64">
        <f t="shared" si="66"/>
        <v>2340</v>
      </c>
      <c r="E112" s="64">
        <f t="shared" si="66"/>
        <v>3560</v>
      </c>
      <c r="F112" s="64">
        <f t="shared" si="66"/>
        <v>4780</v>
      </c>
      <c r="G112" s="64">
        <f t="shared" si="66"/>
        <v>6000</v>
      </c>
      <c r="H112" s="64">
        <f t="shared" si="66"/>
        <v>7220</v>
      </c>
      <c r="I112" s="65">
        <f t="shared" si="66"/>
        <v>8440</v>
      </c>
    </row>
    <row r="113" spans="1:9" ht="37.5" customHeight="1" thickBot="1" x14ac:dyDescent="0.2">
      <c r="A113" s="2"/>
    </row>
    <row r="114" spans="1:9" ht="18" customHeight="1" thickBot="1" x14ac:dyDescent="0.2">
      <c r="A114" s="29"/>
      <c r="B114" s="25" t="s">
        <v>18</v>
      </c>
      <c r="C114" s="13"/>
      <c r="D114" s="13"/>
      <c r="E114" s="13"/>
      <c r="F114" s="5"/>
      <c r="G114" s="5"/>
      <c r="H114" s="5"/>
      <c r="I114" s="6"/>
    </row>
    <row r="115" spans="1:9" ht="12.95" customHeight="1" x14ac:dyDescent="0.15">
      <c r="A115" s="31" t="s">
        <v>22</v>
      </c>
      <c r="B115" s="19" t="s">
        <v>0</v>
      </c>
      <c r="C115" s="17" t="s">
        <v>2</v>
      </c>
      <c r="D115" s="16" t="s">
        <v>3</v>
      </c>
      <c r="E115" s="17" t="s">
        <v>4</v>
      </c>
      <c r="F115" s="16" t="s">
        <v>5</v>
      </c>
      <c r="G115" s="17" t="s">
        <v>6</v>
      </c>
      <c r="H115" s="16" t="s">
        <v>7</v>
      </c>
      <c r="I115" s="18" t="s">
        <v>8</v>
      </c>
    </row>
    <row r="116" spans="1:9" ht="12.95" customHeight="1" x14ac:dyDescent="0.15">
      <c r="A116" s="31"/>
      <c r="B116" s="21" t="s">
        <v>1</v>
      </c>
      <c r="C116" s="61">
        <v>908</v>
      </c>
      <c r="D116" s="43">
        <f>SUM(C116*2)</f>
        <v>1816</v>
      </c>
      <c r="E116" s="32">
        <f>SUM(C116*3)</f>
        <v>2724</v>
      </c>
      <c r="F116" s="43">
        <f>SUM(C116*4)</f>
        <v>3632</v>
      </c>
      <c r="G116" s="32">
        <f>SUM(C116*5)</f>
        <v>4540</v>
      </c>
      <c r="H116" s="43">
        <f>SUM(C116*6)</f>
        <v>5448</v>
      </c>
      <c r="I116" s="33">
        <f>SUM(C116*7)</f>
        <v>6356</v>
      </c>
    </row>
    <row r="117" spans="1:9" ht="12.95" customHeight="1" x14ac:dyDescent="0.15">
      <c r="A117" s="15"/>
      <c r="B117" s="22" t="s">
        <v>40</v>
      </c>
      <c r="C117" s="34">
        <v>12</v>
      </c>
      <c r="D117" s="35">
        <v>24</v>
      </c>
      <c r="E117" s="34">
        <v>36</v>
      </c>
      <c r="F117" s="35">
        <v>48</v>
      </c>
      <c r="G117" s="34">
        <v>60</v>
      </c>
      <c r="H117" s="35">
        <v>72</v>
      </c>
      <c r="I117" s="36">
        <v>84</v>
      </c>
    </row>
    <row r="118" spans="1:9" ht="12.95" customHeight="1" x14ac:dyDescent="0.15">
      <c r="A118" s="15"/>
      <c r="B118" s="23" t="s">
        <v>62</v>
      </c>
      <c r="C118" s="37">
        <v>4</v>
      </c>
      <c r="D118" s="38">
        <f>SUM(C118*2)</f>
        <v>8</v>
      </c>
      <c r="E118" s="37">
        <f>SUM(C118*3)</f>
        <v>12</v>
      </c>
      <c r="F118" s="38">
        <f>SUM(C118*4)</f>
        <v>16</v>
      </c>
      <c r="G118" s="37">
        <f>SUM(C118*5)</f>
        <v>20</v>
      </c>
      <c r="H118" s="38">
        <f>SUM(C118*6)</f>
        <v>24</v>
      </c>
      <c r="I118" s="39">
        <f>SUM(C118*7)</f>
        <v>28</v>
      </c>
    </row>
    <row r="119" spans="1:9" ht="12.95" customHeight="1" x14ac:dyDescent="0.15">
      <c r="A119" s="15"/>
      <c r="B119" s="23" t="s">
        <v>63</v>
      </c>
      <c r="C119" s="37">
        <v>8</v>
      </c>
      <c r="D119" s="38">
        <f>SUM(C119*2)</f>
        <v>16</v>
      </c>
      <c r="E119" s="37">
        <f>SUM(C119*3)</f>
        <v>24</v>
      </c>
      <c r="F119" s="38">
        <f>SUM(C119*4)</f>
        <v>32</v>
      </c>
      <c r="G119" s="37">
        <f>SUM(C119*5)</f>
        <v>40</v>
      </c>
      <c r="H119" s="38">
        <f>SUM(C119*6)</f>
        <v>48</v>
      </c>
      <c r="I119" s="39">
        <f>SUM(C119*7)</f>
        <v>56</v>
      </c>
    </row>
    <row r="120" spans="1:9" ht="12.95" customHeight="1" x14ac:dyDescent="0.15">
      <c r="A120" s="15"/>
      <c r="B120" s="23" t="s">
        <v>51</v>
      </c>
      <c r="C120" s="37">
        <v>18</v>
      </c>
      <c r="D120" s="38">
        <f>SUM(C120*2)</f>
        <v>36</v>
      </c>
      <c r="E120" s="37">
        <f>SUM(C120*3)</f>
        <v>54</v>
      </c>
      <c r="F120" s="38">
        <f>SUM(C120*4)</f>
        <v>72</v>
      </c>
      <c r="G120" s="37">
        <f>SUM(C120*5)</f>
        <v>90</v>
      </c>
      <c r="H120" s="38">
        <f>SUM(C120*6)</f>
        <v>108</v>
      </c>
      <c r="I120" s="39">
        <f>SUM(C120*7)</f>
        <v>126</v>
      </c>
    </row>
    <row r="121" spans="1:9" ht="12.95" customHeight="1" x14ac:dyDescent="0.15">
      <c r="A121" s="15"/>
      <c r="B121" s="23" t="s">
        <v>70</v>
      </c>
      <c r="C121" s="37">
        <v>18</v>
      </c>
      <c r="D121" s="38">
        <f>SUM(C121*2)</f>
        <v>36</v>
      </c>
      <c r="E121" s="37">
        <f>SUM(C121*3)</f>
        <v>54</v>
      </c>
      <c r="F121" s="38">
        <f>SUM(C121*4)</f>
        <v>72</v>
      </c>
      <c r="G121" s="37">
        <f>SUM(C121*5)</f>
        <v>90</v>
      </c>
      <c r="H121" s="38">
        <f>SUM(C121*6)</f>
        <v>108</v>
      </c>
      <c r="I121" s="39">
        <f>SUM(C121*7)</f>
        <v>126</v>
      </c>
    </row>
    <row r="122" spans="1:9" ht="12.95" customHeight="1" x14ac:dyDescent="0.15">
      <c r="A122" s="15"/>
      <c r="B122" s="26" t="s">
        <v>10</v>
      </c>
      <c r="C122" s="46">
        <v>368</v>
      </c>
      <c r="D122" s="38">
        <v>368</v>
      </c>
      <c r="E122" s="37">
        <v>368</v>
      </c>
      <c r="F122" s="38">
        <v>368</v>
      </c>
      <c r="G122" s="37">
        <v>368</v>
      </c>
      <c r="H122" s="38">
        <v>368</v>
      </c>
      <c r="I122" s="39">
        <v>368</v>
      </c>
    </row>
    <row r="123" spans="1:9" ht="12.95" customHeight="1" x14ac:dyDescent="0.15">
      <c r="A123" s="15"/>
      <c r="B123" s="24" t="s">
        <v>9</v>
      </c>
      <c r="C123" s="40">
        <f t="shared" ref="C123:I123" si="67">SUM(C116:C122)</f>
        <v>1336</v>
      </c>
      <c r="D123" s="41">
        <f t="shared" si="67"/>
        <v>2304</v>
      </c>
      <c r="E123" s="40">
        <f t="shared" si="67"/>
        <v>3272</v>
      </c>
      <c r="F123" s="41">
        <f t="shared" si="67"/>
        <v>4240</v>
      </c>
      <c r="G123" s="40">
        <f t="shared" si="67"/>
        <v>5208</v>
      </c>
      <c r="H123" s="41">
        <f t="shared" si="67"/>
        <v>6176</v>
      </c>
      <c r="I123" s="42">
        <f t="shared" si="67"/>
        <v>7144</v>
      </c>
    </row>
    <row r="124" spans="1:9" ht="12.95" customHeight="1" x14ac:dyDescent="0.15">
      <c r="A124" s="15"/>
      <c r="B124" s="7" t="s">
        <v>78</v>
      </c>
      <c r="C124" s="32">
        <f>ROUND((C123)*83/1000,0)</f>
        <v>111</v>
      </c>
      <c r="D124" s="32">
        <f t="shared" ref="D124" si="68">ROUND((D123)*83/1000,0)</f>
        <v>191</v>
      </c>
      <c r="E124" s="32">
        <f t="shared" ref="E124" si="69">ROUND((E123)*83/1000,0)</f>
        <v>272</v>
      </c>
      <c r="F124" s="32">
        <f t="shared" ref="F124" si="70">ROUND((F123)*83/1000,0)</f>
        <v>352</v>
      </c>
      <c r="G124" s="32">
        <f t="shared" ref="G124" si="71">ROUND((G123)*83/1000,0)</f>
        <v>432</v>
      </c>
      <c r="H124" s="32">
        <f t="shared" ref="H124" si="72">ROUND((H123)*83/1000,0)</f>
        <v>513</v>
      </c>
      <c r="I124" s="33">
        <f t="shared" ref="I124" si="73">ROUND((I123)*83/1000,0)</f>
        <v>593</v>
      </c>
    </row>
    <row r="125" spans="1:9" ht="12.95" customHeight="1" x14ac:dyDescent="0.15">
      <c r="A125" s="15"/>
      <c r="B125" s="7" t="s">
        <v>76</v>
      </c>
      <c r="C125" s="32">
        <f>ROUND((C123)*27/1000,0)</f>
        <v>36</v>
      </c>
      <c r="D125" s="32">
        <f t="shared" ref="D125:I125" si="74">ROUND((D123)*27/1000,0)</f>
        <v>62</v>
      </c>
      <c r="E125" s="32">
        <f t="shared" si="74"/>
        <v>88</v>
      </c>
      <c r="F125" s="32">
        <f t="shared" si="74"/>
        <v>114</v>
      </c>
      <c r="G125" s="32">
        <f t="shared" si="74"/>
        <v>141</v>
      </c>
      <c r="H125" s="32">
        <f t="shared" si="74"/>
        <v>167</v>
      </c>
      <c r="I125" s="33">
        <f t="shared" si="74"/>
        <v>193</v>
      </c>
    </row>
    <row r="126" spans="1:9" ht="12.95" customHeight="1" x14ac:dyDescent="0.15">
      <c r="A126" s="15"/>
      <c r="B126" s="116" t="s">
        <v>77</v>
      </c>
      <c r="C126" s="32">
        <f>ROUND((C123)*16/1000,0)</f>
        <v>21</v>
      </c>
      <c r="D126" s="32">
        <f t="shared" ref="D126:I126" si="75">ROUND((D123)*16/1000,0)</f>
        <v>37</v>
      </c>
      <c r="E126" s="32">
        <f t="shared" si="75"/>
        <v>52</v>
      </c>
      <c r="F126" s="32">
        <f t="shared" si="75"/>
        <v>68</v>
      </c>
      <c r="G126" s="32">
        <f t="shared" si="75"/>
        <v>83</v>
      </c>
      <c r="H126" s="32">
        <f t="shared" si="75"/>
        <v>99</v>
      </c>
      <c r="I126" s="33">
        <f t="shared" si="75"/>
        <v>114</v>
      </c>
    </row>
    <row r="127" spans="1:9" ht="12.95" customHeight="1" x14ac:dyDescent="0.15">
      <c r="A127" s="15"/>
      <c r="B127" s="10" t="s">
        <v>11</v>
      </c>
      <c r="C127" s="37">
        <f>ROUNDDOWN((C123+C124+C125+C126)*11.1,0)</f>
        <v>16694</v>
      </c>
      <c r="D127" s="37">
        <f>ROUNDDOWN((D123+D124+D125+D126)*11.1,0)</f>
        <v>28793</v>
      </c>
      <c r="E127" s="37">
        <f t="shared" ref="E127" si="76">ROUNDDOWN((E123+E124+E125+E126)*11.1,0)</f>
        <v>40892</v>
      </c>
      <c r="F127" s="37">
        <f t="shared" ref="F127" si="77">ROUNDDOWN((F123+F124+F125+F126)*11.1,0)</f>
        <v>52991</v>
      </c>
      <c r="G127" s="37">
        <f t="shared" ref="G127" si="78">ROUNDDOWN((G123+G124+G125+G126)*11.1,0)</f>
        <v>65090</v>
      </c>
      <c r="H127" s="37">
        <f t="shared" ref="H127" si="79">ROUNDDOWN((H123+H124+H125+H126)*11.1,0)</f>
        <v>77200</v>
      </c>
      <c r="I127" s="39">
        <f>ROUNDDOWN((I123+I124+I125+I126)*11.1,0)</f>
        <v>89288</v>
      </c>
    </row>
    <row r="128" spans="1:9" ht="12.95" customHeight="1" x14ac:dyDescent="0.15">
      <c r="A128" s="15"/>
      <c r="B128" s="11" t="s">
        <v>17</v>
      </c>
      <c r="C128" s="37">
        <f>ROUNDDOWN(C127*0.9,0)</f>
        <v>15024</v>
      </c>
      <c r="D128" s="37">
        <f t="shared" ref="D128:I128" si="80">ROUNDDOWN(D127*0.9,0)</f>
        <v>25913</v>
      </c>
      <c r="E128" s="37">
        <f t="shared" si="80"/>
        <v>36802</v>
      </c>
      <c r="F128" s="37">
        <f t="shared" si="80"/>
        <v>47691</v>
      </c>
      <c r="G128" s="37">
        <f t="shared" si="80"/>
        <v>58581</v>
      </c>
      <c r="H128" s="37">
        <f t="shared" si="80"/>
        <v>69480</v>
      </c>
      <c r="I128" s="39">
        <f t="shared" si="80"/>
        <v>80359</v>
      </c>
    </row>
    <row r="129" spans="1:9" ht="12.95" customHeight="1" x14ac:dyDescent="0.15">
      <c r="A129" s="15"/>
      <c r="B129" s="9" t="s">
        <v>12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6">
        <v>0</v>
      </c>
    </row>
    <row r="130" spans="1:9" ht="12.95" customHeight="1" x14ac:dyDescent="0.15">
      <c r="A130" s="15"/>
      <c r="B130" s="10" t="s">
        <v>13</v>
      </c>
      <c r="C130" s="37">
        <v>300</v>
      </c>
      <c r="D130" s="37">
        <f>SUM(C130*2)</f>
        <v>600</v>
      </c>
      <c r="E130" s="37">
        <f>SUM(C130*3)</f>
        <v>900</v>
      </c>
      <c r="F130" s="37">
        <f>SUM(C130*4)</f>
        <v>1200</v>
      </c>
      <c r="G130" s="37">
        <f>SUM(C130*5)</f>
        <v>1500</v>
      </c>
      <c r="H130" s="37">
        <f>SUM(C130*6)</f>
        <v>1800</v>
      </c>
      <c r="I130" s="39">
        <f>SUM(C130*7)</f>
        <v>2100</v>
      </c>
    </row>
    <row r="131" spans="1:9" ht="12.95" customHeight="1" x14ac:dyDescent="0.15">
      <c r="A131" s="15"/>
      <c r="B131" s="10" t="s">
        <v>14</v>
      </c>
      <c r="C131" s="37">
        <v>820</v>
      </c>
      <c r="D131" s="37">
        <f>SUM(C131*2)</f>
        <v>1640</v>
      </c>
      <c r="E131" s="37">
        <f>SUM(C131*3)</f>
        <v>2460</v>
      </c>
      <c r="F131" s="37">
        <f>SUM(C131*4)</f>
        <v>3280</v>
      </c>
      <c r="G131" s="37">
        <f>SUM(C131*5)</f>
        <v>4100</v>
      </c>
      <c r="H131" s="37">
        <f>SUM(C131*6)</f>
        <v>4920</v>
      </c>
      <c r="I131" s="39">
        <f>SUM(C131*7)</f>
        <v>5740</v>
      </c>
    </row>
    <row r="132" spans="1:9" ht="12.95" customHeight="1" thickBot="1" x14ac:dyDescent="0.2">
      <c r="A132" s="15"/>
      <c r="B132" s="12" t="s">
        <v>15</v>
      </c>
      <c r="C132" s="88">
        <v>100</v>
      </c>
      <c r="D132" s="89">
        <v>100</v>
      </c>
      <c r="E132" s="88">
        <v>200</v>
      </c>
      <c r="F132" s="89">
        <v>300</v>
      </c>
      <c r="G132" s="88">
        <v>400</v>
      </c>
      <c r="H132" s="89">
        <v>500</v>
      </c>
      <c r="I132" s="90">
        <v>600</v>
      </c>
    </row>
    <row r="133" spans="1:9" s="66" customFormat="1" ht="18.75" customHeight="1" thickBot="1" x14ac:dyDescent="0.2">
      <c r="A133" s="62"/>
      <c r="B133" s="63" t="s">
        <v>16</v>
      </c>
      <c r="C133" s="64">
        <f t="shared" ref="C133:I133" si="81">SUM(C129:C132)</f>
        <v>1220</v>
      </c>
      <c r="D133" s="64">
        <f t="shared" si="81"/>
        <v>2340</v>
      </c>
      <c r="E133" s="64">
        <f t="shared" si="81"/>
        <v>3560</v>
      </c>
      <c r="F133" s="64">
        <f t="shared" si="81"/>
        <v>4780</v>
      </c>
      <c r="G133" s="64">
        <f t="shared" si="81"/>
        <v>6000</v>
      </c>
      <c r="H133" s="64">
        <f t="shared" si="81"/>
        <v>7220</v>
      </c>
      <c r="I133" s="65">
        <f t="shared" si="81"/>
        <v>8440</v>
      </c>
    </row>
    <row r="134" spans="1:9" s="1" customFormat="1" ht="18.75" customHeight="1" x14ac:dyDescent="0.15">
      <c r="B134" s="27"/>
      <c r="C134" s="28"/>
      <c r="D134" s="28"/>
      <c r="E134" s="28"/>
      <c r="F134" s="28"/>
      <c r="G134" s="28"/>
      <c r="H134" s="28"/>
      <c r="I134" s="28"/>
    </row>
    <row r="135" spans="1:9" ht="13.5" customHeight="1" thickBot="1" x14ac:dyDescent="0.2">
      <c r="A135" s="1"/>
    </row>
    <row r="136" spans="1:9" ht="18" customHeight="1" thickBot="1" x14ac:dyDescent="0.2">
      <c r="A136" s="29"/>
      <c r="B136" s="25" t="s">
        <v>18</v>
      </c>
      <c r="C136" s="13"/>
      <c r="D136" s="13"/>
      <c r="E136" s="13"/>
      <c r="F136" s="5"/>
      <c r="G136" s="5"/>
      <c r="H136" s="5"/>
      <c r="I136" s="6"/>
    </row>
    <row r="137" spans="1:9" ht="12.95" customHeight="1" x14ac:dyDescent="0.15">
      <c r="A137" s="31" t="s">
        <v>23</v>
      </c>
      <c r="B137" s="19" t="s">
        <v>0</v>
      </c>
      <c r="C137" s="17" t="s">
        <v>2</v>
      </c>
      <c r="D137" s="16" t="s">
        <v>3</v>
      </c>
      <c r="E137" s="17" t="s">
        <v>4</v>
      </c>
      <c r="F137" s="16" t="s">
        <v>5</v>
      </c>
      <c r="G137" s="17" t="s">
        <v>6</v>
      </c>
      <c r="H137" s="16" t="s">
        <v>7</v>
      </c>
      <c r="I137" s="20" t="s">
        <v>8</v>
      </c>
    </row>
    <row r="138" spans="1:9" ht="12.95" customHeight="1" x14ac:dyDescent="0.15">
      <c r="A138" s="31"/>
      <c r="B138" s="21" t="s">
        <v>1</v>
      </c>
      <c r="C138" s="43">
        <v>976</v>
      </c>
      <c r="D138" s="32">
        <f>SUM(C138*2)</f>
        <v>1952</v>
      </c>
      <c r="E138" s="43">
        <f>SUM(C138*3)</f>
        <v>2928</v>
      </c>
      <c r="F138" s="32">
        <f>SUM(C138*4)</f>
        <v>3904</v>
      </c>
      <c r="G138" s="43">
        <f>SUM(C138*5)</f>
        <v>4880</v>
      </c>
      <c r="H138" s="32">
        <f>SUM(C138*6)</f>
        <v>5856</v>
      </c>
      <c r="I138" s="45">
        <f>SUM(C138*7)</f>
        <v>6832</v>
      </c>
    </row>
    <row r="139" spans="1:9" ht="12.95" customHeight="1" x14ac:dyDescent="0.15">
      <c r="A139" s="15"/>
      <c r="B139" s="22" t="s">
        <v>40</v>
      </c>
      <c r="C139" s="34">
        <v>12</v>
      </c>
      <c r="D139" s="35">
        <v>24</v>
      </c>
      <c r="E139" s="34">
        <v>36</v>
      </c>
      <c r="F139" s="35">
        <v>48</v>
      </c>
      <c r="G139" s="34">
        <v>60</v>
      </c>
      <c r="H139" s="35">
        <v>72</v>
      </c>
      <c r="I139" s="36">
        <v>84</v>
      </c>
    </row>
    <row r="140" spans="1:9" ht="12.95" customHeight="1" x14ac:dyDescent="0.15">
      <c r="A140" s="15"/>
      <c r="B140" s="23" t="s">
        <v>62</v>
      </c>
      <c r="C140" s="37">
        <v>4</v>
      </c>
      <c r="D140" s="38">
        <f>SUM(C140*2)</f>
        <v>8</v>
      </c>
      <c r="E140" s="37">
        <f>SUM(C140*3)</f>
        <v>12</v>
      </c>
      <c r="F140" s="38">
        <f>SUM(C140*4)</f>
        <v>16</v>
      </c>
      <c r="G140" s="37">
        <f>SUM(C140*5)</f>
        <v>20</v>
      </c>
      <c r="H140" s="38">
        <f>SUM(C140*6)</f>
        <v>24</v>
      </c>
      <c r="I140" s="39">
        <f>SUM(C140*7)</f>
        <v>28</v>
      </c>
    </row>
    <row r="141" spans="1:9" ht="12.95" customHeight="1" x14ac:dyDescent="0.15">
      <c r="A141" s="15"/>
      <c r="B141" s="23" t="s">
        <v>63</v>
      </c>
      <c r="C141" s="37">
        <v>8</v>
      </c>
      <c r="D141" s="38">
        <f>SUM(C141*2)</f>
        <v>16</v>
      </c>
      <c r="E141" s="37">
        <f>SUM(C141*3)</f>
        <v>24</v>
      </c>
      <c r="F141" s="38">
        <f>SUM(C141*4)</f>
        <v>32</v>
      </c>
      <c r="G141" s="37">
        <f>SUM(C141*5)</f>
        <v>40</v>
      </c>
      <c r="H141" s="38">
        <f>SUM(C141*6)</f>
        <v>48</v>
      </c>
      <c r="I141" s="39">
        <f>SUM(C141*7)</f>
        <v>56</v>
      </c>
    </row>
    <row r="142" spans="1:9" ht="12.95" customHeight="1" x14ac:dyDescent="0.15">
      <c r="A142" s="15"/>
      <c r="B142" s="23" t="s">
        <v>51</v>
      </c>
      <c r="C142" s="37">
        <v>18</v>
      </c>
      <c r="D142" s="38">
        <f>SUM(C142*2)</f>
        <v>36</v>
      </c>
      <c r="E142" s="37">
        <f>SUM(C142*3)</f>
        <v>54</v>
      </c>
      <c r="F142" s="38">
        <f>SUM(C142*4)</f>
        <v>72</v>
      </c>
      <c r="G142" s="37">
        <f>SUM(C142*5)</f>
        <v>90</v>
      </c>
      <c r="H142" s="38">
        <f>SUM(C142*6)</f>
        <v>108</v>
      </c>
      <c r="I142" s="39">
        <f>SUM(C142*7)</f>
        <v>126</v>
      </c>
    </row>
    <row r="143" spans="1:9" ht="12.95" customHeight="1" x14ac:dyDescent="0.15">
      <c r="A143" s="15"/>
      <c r="B143" s="23" t="s">
        <v>70</v>
      </c>
      <c r="C143" s="37">
        <v>18</v>
      </c>
      <c r="D143" s="38">
        <f>SUM(C143*2)</f>
        <v>36</v>
      </c>
      <c r="E143" s="37">
        <f>SUM(C143*3)</f>
        <v>54</v>
      </c>
      <c r="F143" s="38">
        <f>SUM(C143*4)</f>
        <v>72</v>
      </c>
      <c r="G143" s="37">
        <f>SUM(C143*5)</f>
        <v>90</v>
      </c>
      <c r="H143" s="38">
        <f>SUM(C143*6)</f>
        <v>108</v>
      </c>
      <c r="I143" s="39">
        <f>SUM(C143*7)</f>
        <v>126</v>
      </c>
    </row>
    <row r="144" spans="1:9" ht="12.95" customHeight="1" x14ac:dyDescent="0.15">
      <c r="A144" s="30"/>
      <c r="B144" s="23" t="s">
        <v>10</v>
      </c>
      <c r="C144" s="37">
        <v>368</v>
      </c>
      <c r="D144" s="38">
        <v>368</v>
      </c>
      <c r="E144" s="37">
        <v>368</v>
      </c>
      <c r="F144" s="38">
        <v>368</v>
      </c>
      <c r="G144" s="37">
        <v>368</v>
      </c>
      <c r="H144" s="38">
        <v>368</v>
      </c>
      <c r="I144" s="39">
        <v>368</v>
      </c>
    </row>
    <row r="145" spans="1:9" ht="12.95" customHeight="1" x14ac:dyDescent="0.15">
      <c r="A145" s="15"/>
      <c r="B145" s="24" t="s">
        <v>9</v>
      </c>
      <c r="C145" s="40">
        <f t="shared" ref="C145:I145" si="82">SUM(C138:C144)</f>
        <v>1404</v>
      </c>
      <c r="D145" s="41">
        <f t="shared" si="82"/>
        <v>2440</v>
      </c>
      <c r="E145" s="40">
        <f t="shared" si="82"/>
        <v>3476</v>
      </c>
      <c r="F145" s="41">
        <f t="shared" si="82"/>
        <v>4512</v>
      </c>
      <c r="G145" s="40">
        <f t="shared" si="82"/>
        <v>5548</v>
      </c>
      <c r="H145" s="41">
        <f t="shared" si="82"/>
        <v>6584</v>
      </c>
      <c r="I145" s="42">
        <f t="shared" si="82"/>
        <v>7620</v>
      </c>
    </row>
    <row r="146" spans="1:9" ht="12.95" customHeight="1" x14ac:dyDescent="0.15">
      <c r="A146" s="15"/>
      <c r="B146" s="7" t="s">
        <v>78</v>
      </c>
      <c r="C146" s="32">
        <f>ROUND((C145)*83/1000,0)</f>
        <v>117</v>
      </c>
      <c r="D146" s="32">
        <f t="shared" ref="D146" si="83">ROUND((D145)*83/1000,0)</f>
        <v>203</v>
      </c>
      <c r="E146" s="32">
        <f t="shared" ref="E146" si="84">ROUND((E145)*83/1000,0)</f>
        <v>289</v>
      </c>
      <c r="F146" s="32">
        <f t="shared" ref="F146" si="85">ROUND((F145)*83/1000,0)</f>
        <v>374</v>
      </c>
      <c r="G146" s="32">
        <f t="shared" ref="G146" si="86">ROUND((G145)*83/1000,0)</f>
        <v>460</v>
      </c>
      <c r="H146" s="32">
        <f t="shared" ref="H146" si="87">ROUND((H145)*83/1000,0)</f>
        <v>546</v>
      </c>
      <c r="I146" s="33">
        <f t="shared" ref="I146" si="88">ROUND((I145)*83/1000,0)</f>
        <v>632</v>
      </c>
    </row>
    <row r="147" spans="1:9" ht="12.95" customHeight="1" x14ac:dyDescent="0.15">
      <c r="A147" s="15"/>
      <c r="B147" s="7" t="s">
        <v>76</v>
      </c>
      <c r="C147" s="32">
        <f>ROUND((C145)*27/1000,0)</f>
        <v>38</v>
      </c>
      <c r="D147" s="32">
        <f t="shared" ref="D147:I147" si="89">ROUND((D145)*27/1000,0)</f>
        <v>66</v>
      </c>
      <c r="E147" s="32">
        <f t="shared" si="89"/>
        <v>94</v>
      </c>
      <c r="F147" s="32">
        <f t="shared" si="89"/>
        <v>122</v>
      </c>
      <c r="G147" s="32">
        <f t="shared" si="89"/>
        <v>150</v>
      </c>
      <c r="H147" s="32">
        <f t="shared" si="89"/>
        <v>178</v>
      </c>
      <c r="I147" s="33">
        <f t="shared" si="89"/>
        <v>206</v>
      </c>
    </row>
    <row r="148" spans="1:9" ht="12.95" customHeight="1" x14ac:dyDescent="0.15">
      <c r="A148" s="15"/>
      <c r="B148" s="116" t="s">
        <v>77</v>
      </c>
      <c r="C148" s="32">
        <f>ROUND((C145)*16/1000,0)</f>
        <v>22</v>
      </c>
      <c r="D148" s="32">
        <f t="shared" ref="D148:I148" si="90">ROUND((D145)*16/1000,0)</f>
        <v>39</v>
      </c>
      <c r="E148" s="32">
        <f t="shared" si="90"/>
        <v>56</v>
      </c>
      <c r="F148" s="32">
        <f t="shared" si="90"/>
        <v>72</v>
      </c>
      <c r="G148" s="32">
        <f t="shared" si="90"/>
        <v>89</v>
      </c>
      <c r="H148" s="32">
        <f t="shared" si="90"/>
        <v>105</v>
      </c>
      <c r="I148" s="33">
        <f t="shared" si="90"/>
        <v>122</v>
      </c>
    </row>
    <row r="149" spans="1:9" ht="12.95" customHeight="1" x14ac:dyDescent="0.15">
      <c r="A149" s="15"/>
      <c r="B149" s="10" t="s">
        <v>11</v>
      </c>
      <c r="C149" s="37">
        <f>ROUNDDOWN((C145+C146+C147+C148)*11.1,0)</f>
        <v>17549</v>
      </c>
      <c r="D149" s="37">
        <f>ROUNDDOWN((D145+D146+D147+D148)*11.1,0)</f>
        <v>30502</v>
      </c>
      <c r="E149" s="37">
        <f t="shared" ref="E149" si="91">ROUNDDOWN((E145+E146+E147+E148)*11.1,0)</f>
        <v>43456</v>
      </c>
      <c r="F149" s="37">
        <f t="shared" ref="F149" si="92">ROUNDDOWN((F145+F146+F147+F148)*11.1,0)</f>
        <v>56388</v>
      </c>
      <c r="G149" s="37">
        <f t="shared" ref="G149" si="93">ROUNDDOWN((G145+G146+G147+G148)*11.1,0)</f>
        <v>69341</v>
      </c>
      <c r="H149" s="37">
        <f t="shared" ref="H149" si="94">ROUNDDOWN((H145+H146+H147+H148)*11.1,0)</f>
        <v>82284</v>
      </c>
      <c r="I149" s="39">
        <f>ROUNDDOWN((I145+I146+I147+I148)*11.1,0)</f>
        <v>95238</v>
      </c>
    </row>
    <row r="150" spans="1:9" ht="12.95" customHeight="1" x14ac:dyDescent="0.15">
      <c r="A150" s="15"/>
      <c r="B150" s="11" t="s">
        <v>17</v>
      </c>
      <c r="C150" s="37">
        <f>ROUNDDOWN(C149*0.9,0)</f>
        <v>15794</v>
      </c>
      <c r="D150" s="37">
        <f t="shared" ref="D150:I150" si="95">ROUNDDOWN(D149*0.9,0)</f>
        <v>27451</v>
      </c>
      <c r="E150" s="37">
        <f t="shared" si="95"/>
        <v>39110</v>
      </c>
      <c r="F150" s="37">
        <f t="shared" si="95"/>
        <v>50749</v>
      </c>
      <c r="G150" s="37">
        <f t="shared" si="95"/>
        <v>62406</v>
      </c>
      <c r="H150" s="37">
        <f t="shared" si="95"/>
        <v>74055</v>
      </c>
      <c r="I150" s="39">
        <f t="shared" si="95"/>
        <v>85714</v>
      </c>
    </row>
    <row r="151" spans="1:9" ht="12.95" customHeight="1" x14ac:dyDescent="0.15">
      <c r="A151" s="15"/>
      <c r="B151" s="9" t="s">
        <v>12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6">
        <v>0</v>
      </c>
    </row>
    <row r="152" spans="1:9" ht="12.95" customHeight="1" x14ac:dyDescent="0.15">
      <c r="A152" s="30"/>
      <c r="B152" s="10" t="s">
        <v>13</v>
      </c>
      <c r="C152" s="37">
        <v>300</v>
      </c>
      <c r="D152" s="37">
        <f>SUM(C152*2)</f>
        <v>600</v>
      </c>
      <c r="E152" s="37">
        <f>SUM(C152*3)</f>
        <v>900</v>
      </c>
      <c r="F152" s="37">
        <f>SUM(C152*4)</f>
        <v>1200</v>
      </c>
      <c r="G152" s="37">
        <f>SUM(C152*5)</f>
        <v>1500</v>
      </c>
      <c r="H152" s="37">
        <f>SUM(C152*6)</f>
        <v>1800</v>
      </c>
      <c r="I152" s="39">
        <f>SUM(C152*7)</f>
        <v>2100</v>
      </c>
    </row>
    <row r="153" spans="1:9" s="1" customFormat="1" ht="12.75" customHeight="1" x14ac:dyDescent="0.15">
      <c r="A153" s="30"/>
      <c r="B153" s="10" t="s">
        <v>14</v>
      </c>
      <c r="C153" s="37">
        <v>820</v>
      </c>
      <c r="D153" s="37">
        <f>SUM(C153*2)</f>
        <v>1640</v>
      </c>
      <c r="E153" s="37">
        <f>SUM(C153*3)</f>
        <v>2460</v>
      </c>
      <c r="F153" s="37">
        <f>SUM(C153*4)</f>
        <v>3280</v>
      </c>
      <c r="G153" s="37">
        <f>SUM(C153*5)</f>
        <v>4100</v>
      </c>
      <c r="H153" s="37">
        <f>SUM(C153*6)</f>
        <v>4920</v>
      </c>
      <c r="I153" s="39">
        <f>SUM(C153*7)</f>
        <v>5740</v>
      </c>
    </row>
    <row r="154" spans="1:9" ht="12.95" customHeight="1" thickBot="1" x14ac:dyDescent="0.2">
      <c r="A154" s="30"/>
      <c r="B154" s="12" t="s">
        <v>15</v>
      </c>
      <c r="C154" s="88">
        <v>100</v>
      </c>
      <c r="D154" s="89">
        <v>100</v>
      </c>
      <c r="E154" s="88">
        <v>200</v>
      </c>
      <c r="F154" s="89">
        <v>300</v>
      </c>
      <c r="G154" s="88">
        <v>400</v>
      </c>
      <c r="H154" s="89">
        <v>500</v>
      </c>
      <c r="I154" s="90">
        <v>600</v>
      </c>
    </row>
    <row r="155" spans="1:9" s="66" customFormat="1" ht="18.75" customHeight="1" thickBot="1" x14ac:dyDescent="0.2">
      <c r="A155" s="62"/>
      <c r="B155" s="63" t="s">
        <v>16</v>
      </c>
      <c r="C155" s="64">
        <f t="shared" ref="C155:I155" si="96">SUM(C151:C154)</f>
        <v>1220</v>
      </c>
      <c r="D155" s="64">
        <f t="shared" si="96"/>
        <v>2340</v>
      </c>
      <c r="E155" s="64">
        <f t="shared" si="96"/>
        <v>3560</v>
      </c>
      <c r="F155" s="64">
        <f t="shared" si="96"/>
        <v>4780</v>
      </c>
      <c r="G155" s="64">
        <f t="shared" si="96"/>
        <v>6000</v>
      </c>
      <c r="H155" s="64">
        <f t="shared" si="96"/>
        <v>7220</v>
      </c>
      <c r="I155" s="65">
        <f t="shared" si="96"/>
        <v>8440</v>
      </c>
    </row>
  </sheetData>
  <mergeCells count="4">
    <mergeCell ref="G1:I1"/>
    <mergeCell ref="G47:I47"/>
    <mergeCell ref="A3:H3"/>
    <mergeCell ref="A48:H48"/>
  </mergeCells>
  <phoneticPr fontId="1"/>
  <pageMargins left="1.1811023622047245" right="0.19685039370078741" top="0.39370078740157483" bottom="0.35433070866141736" header="0.51181102362204722" footer="0.43307086614173229"/>
  <pageSetup paperSize="9" orientation="portrait" horizontalDpi="300" verticalDpi="300" r:id="rId1"/>
  <headerFooter alignWithMargins="0"/>
  <rowBreaks count="1" manualBreakCount="1">
    <brk id="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H41"/>
  <sheetViews>
    <sheetView topLeftCell="A10" zoomScale="85" zoomScaleNormal="85" workbookViewId="0">
      <selection activeCell="F1" sqref="F1:H1"/>
    </sheetView>
  </sheetViews>
  <sheetFormatPr defaultRowHeight="13.5" x14ac:dyDescent="0.15"/>
  <cols>
    <col min="1" max="1" width="26" style="47" customWidth="1"/>
    <col min="2" max="8" width="8.125" style="68" customWidth="1"/>
    <col min="9" max="16384" width="9" style="47"/>
  </cols>
  <sheetData>
    <row r="1" spans="1:8" ht="22.5" customHeight="1" x14ac:dyDescent="0.15">
      <c r="F1" s="135" t="s">
        <v>84</v>
      </c>
      <c r="G1" s="135"/>
      <c r="H1" s="135"/>
    </row>
    <row r="2" spans="1:8" ht="30" customHeight="1" x14ac:dyDescent="0.15">
      <c r="A2" s="136" t="s">
        <v>53</v>
      </c>
      <c r="B2" s="136"/>
      <c r="C2" s="136"/>
      <c r="D2" s="136"/>
      <c r="E2" s="136"/>
      <c r="F2" s="136"/>
      <c r="G2" s="136"/>
      <c r="H2" s="136"/>
    </row>
    <row r="3" spans="1:8" ht="11.25" customHeight="1" thickBot="1" x14ac:dyDescent="0.2">
      <c r="A3" s="48"/>
    </row>
    <row r="4" spans="1:8" ht="21" customHeight="1" thickBot="1" x14ac:dyDescent="0.2">
      <c r="A4" s="110" t="s">
        <v>74</v>
      </c>
      <c r="B4" s="129" t="s">
        <v>52</v>
      </c>
      <c r="C4" s="130"/>
      <c r="D4" s="130"/>
      <c r="E4" s="130"/>
      <c r="F4" s="130"/>
      <c r="G4" s="130"/>
      <c r="H4" s="131"/>
    </row>
    <row r="5" spans="1:8" ht="21" customHeight="1" thickBot="1" x14ac:dyDescent="0.2">
      <c r="A5" s="52"/>
      <c r="B5" s="102" t="s">
        <v>24</v>
      </c>
      <c r="C5" s="102" t="s">
        <v>25</v>
      </c>
      <c r="D5" s="69" t="s">
        <v>19</v>
      </c>
      <c r="E5" s="69" t="s">
        <v>20</v>
      </c>
      <c r="F5" s="69" t="s">
        <v>21</v>
      </c>
      <c r="G5" s="69" t="s">
        <v>22</v>
      </c>
      <c r="H5" s="70" t="s">
        <v>23</v>
      </c>
    </row>
    <row r="6" spans="1:8" ht="20.100000000000001" customHeight="1" x14ac:dyDescent="0.15">
      <c r="A6" s="60" t="s">
        <v>1</v>
      </c>
      <c r="B6" s="97">
        <v>523</v>
      </c>
      <c r="C6" s="97">
        <v>649</v>
      </c>
      <c r="D6" s="71">
        <v>696</v>
      </c>
      <c r="E6" s="71">
        <v>764</v>
      </c>
      <c r="F6" s="71">
        <v>838</v>
      </c>
      <c r="G6" s="71">
        <v>908</v>
      </c>
      <c r="H6" s="72">
        <v>976</v>
      </c>
    </row>
    <row r="7" spans="1:8" ht="20.100000000000001" customHeight="1" x14ac:dyDescent="0.15">
      <c r="A7" s="59" t="s">
        <v>40</v>
      </c>
      <c r="B7" s="98">
        <v>12</v>
      </c>
      <c r="C7" s="98">
        <v>12</v>
      </c>
      <c r="D7" s="73">
        <v>12</v>
      </c>
      <c r="E7" s="73">
        <v>12</v>
      </c>
      <c r="F7" s="73">
        <v>12</v>
      </c>
      <c r="G7" s="73">
        <v>12</v>
      </c>
      <c r="H7" s="74">
        <v>12</v>
      </c>
    </row>
    <row r="8" spans="1:8" ht="20.100000000000001" customHeight="1" x14ac:dyDescent="0.15">
      <c r="A8" s="49" t="s">
        <v>62</v>
      </c>
      <c r="B8" s="99">
        <v>0</v>
      </c>
      <c r="C8" s="99">
        <v>0</v>
      </c>
      <c r="D8" s="75">
        <v>4</v>
      </c>
      <c r="E8" s="75">
        <v>4</v>
      </c>
      <c r="F8" s="75">
        <v>4</v>
      </c>
      <c r="G8" s="75">
        <v>4</v>
      </c>
      <c r="H8" s="76">
        <v>4</v>
      </c>
    </row>
    <row r="9" spans="1:8" ht="20.100000000000001" customHeight="1" x14ac:dyDescent="0.15">
      <c r="A9" s="49" t="s">
        <v>63</v>
      </c>
      <c r="B9" s="99">
        <v>0</v>
      </c>
      <c r="C9" s="99">
        <v>0</v>
      </c>
      <c r="D9" s="75">
        <v>8</v>
      </c>
      <c r="E9" s="75">
        <v>8</v>
      </c>
      <c r="F9" s="75">
        <v>8</v>
      </c>
      <c r="G9" s="75">
        <v>8</v>
      </c>
      <c r="H9" s="76">
        <v>8</v>
      </c>
    </row>
    <row r="10" spans="1:8" ht="20.100000000000001" customHeight="1" x14ac:dyDescent="0.15">
      <c r="A10" s="49" t="s">
        <v>51</v>
      </c>
      <c r="B10" s="99">
        <v>0</v>
      </c>
      <c r="C10" s="99">
        <v>0</v>
      </c>
      <c r="D10" s="75">
        <v>18</v>
      </c>
      <c r="E10" s="75">
        <v>18</v>
      </c>
      <c r="F10" s="75">
        <v>18</v>
      </c>
      <c r="G10" s="75">
        <v>18</v>
      </c>
      <c r="H10" s="76">
        <v>18</v>
      </c>
    </row>
    <row r="11" spans="1:8" ht="20.100000000000001" customHeight="1" x14ac:dyDescent="0.15">
      <c r="A11" s="49" t="s">
        <v>71</v>
      </c>
      <c r="B11" s="98">
        <v>18</v>
      </c>
      <c r="C11" s="98">
        <v>18</v>
      </c>
      <c r="D11" s="73">
        <v>18</v>
      </c>
      <c r="E11" s="73">
        <v>18</v>
      </c>
      <c r="F11" s="73">
        <v>18</v>
      </c>
      <c r="G11" s="73">
        <v>18</v>
      </c>
      <c r="H11" s="74">
        <v>18</v>
      </c>
    </row>
    <row r="12" spans="1:8" ht="20.100000000000001" customHeight="1" x14ac:dyDescent="0.15">
      <c r="A12" s="50" t="s">
        <v>28</v>
      </c>
      <c r="B12" s="100">
        <v>368</v>
      </c>
      <c r="C12" s="100">
        <v>368</v>
      </c>
      <c r="D12" s="77">
        <v>368</v>
      </c>
      <c r="E12" s="77">
        <v>368</v>
      </c>
      <c r="F12" s="77">
        <v>368</v>
      </c>
      <c r="G12" s="77">
        <v>368</v>
      </c>
      <c r="H12" s="78">
        <v>368</v>
      </c>
    </row>
    <row r="13" spans="1:8" ht="20.100000000000001" customHeight="1" thickBot="1" x14ac:dyDescent="0.2">
      <c r="A13" s="53" t="s">
        <v>9</v>
      </c>
      <c r="B13" s="101">
        <f t="shared" ref="B13:G13" si="0">SUM(B6:B12)</f>
        <v>921</v>
      </c>
      <c r="C13" s="101">
        <f t="shared" si="0"/>
        <v>1047</v>
      </c>
      <c r="D13" s="79">
        <f t="shared" si="0"/>
        <v>1124</v>
      </c>
      <c r="E13" s="79">
        <f t="shared" si="0"/>
        <v>1192</v>
      </c>
      <c r="F13" s="79">
        <f t="shared" si="0"/>
        <v>1266</v>
      </c>
      <c r="G13" s="79">
        <f t="shared" si="0"/>
        <v>1336</v>
      </c>
      <c r="H13" s="80">
        <f>SUM(H4:H12)</f>
        <v>1404</v>
      </c>
    </row>
    <row r="14" spans="1:8" ht="19.5" customHeight="1" x14ac:dyDescent="0.15">
      <c r="A14" s="103" t="s">
        <v>42</v>
      </c>
      <c r="B14" s="112" t="s">
        <v>80</v>
      </c>
      <c r="C14" s="95"/>
      <c r="D14" s="95"/>
      <c r="E14" s="95"/>
      <c r="F14" s="95"/>
      <c r="G14" s="95"/>
      <c r="H14" s="95"/>
    </row>
    <row r="15" spans="1:8" ht="19.5" customHeight="1" x14ac:dyDescent="0.15">
      <c r="A15" s="67"/>
      <c r="B15" s="117" t="s">
        <v>81</v>
      </c>
      <c r="C15" s="109"/>
      <c r="D15" s="109"/>
      <c r="E15" s="109"/>
      <c r="F15" s="109"/>
      <c r="G15" s="109"/>
      <c r="H15" s="109"/>
    </row>
    <row r="16" spans="1:8" ht="19.5" customHeight="1" thickBot="1" x14ac:dyDescent="0.2">
      <c r="A16" s="67"/>
      <c r="B16" s="137" t="s">
        <v>82</v>
      </c>
      <c r="C16" s="137"/>
      <c r="D16" s="137"/>
      <c r="E16" s="137"/>
      <c r="F16" s="137"/>
      <c r="G16" s="137"/>
      <c r="H16" s="137"/>
    </row>
    <row r="17" spans="1:8" ht="21" customHeight="1" thickBot="1" x14ac:dyDescent="0.2">
      <c r="A17" s="58" t="s">
        <v>29</v>
      </c>
      <c r="B17" s="129" t="s">
        <v>52</v>
      </c>
      <c r="C17" s="130"/>
      <c r="D17" s="130"/>
      <c r="E17" s="130"/>
      <c r="F17" s="130"/>
      <c r="G17" s="130"/>
      <c r="H17" s="131"/>
    </row>
    <row r="18" spans="1:8" ht="21" customHeight="1" thickBot="1" x14ac:dyDescent="0.2">
      <c r="A18" s="52"/>
      <c r="B18" s="69" t="s">
        <v>24</v>
      </c>
      <c r="C18" s="69" t="s">
        <v>25</v>
      </c>
      <c r="D18" s="69" t="s">
        <v>19</v>
      </c>
      <c r="E18" s="69" t="s">
        <v>20</v>
      </c>
      <c r="F18" s="69" t="s">
        <v>21</v>
      </c>
      <c r="G18" s="69" t="s">
        <v>22</v>
      </c>
      <c r="H18" s="70" t="s">
        <v>23</v>
      </c>
    </row>
    <row r="19" spans="1:8" ht="20.100000000000001" customHeight="1" x14ac:dyDescent="0.15">
      <c r="A19" s="51" t="s">
        <v>14</v>
      </c>
      <c r="B19" s="132">
        <v>1310</v>
      </c>
      <c r="C19" s="133"/>
      <c r="D19" s="133"/>
      <c r="E19" s="133"/>
      <c r="F19" s="133"/>
      <c r="G19" s="133"/>
      <c r="H19" s="134"/>
    </row>
    <row r="20" spans="1:8" ht="20.100000000000001" customHeight="1" x14ac:dyDescent="0.15">
      <c r="A20" s="54" t="s">
        <v>30</v>
      </c>
      <c r="B20" s="121">
        <v>1000</v>
      </c>
      <c r="C20" s="122"/>
      <c r="D20" s="122"/>
      <c r="E20" s="122"/>
      <c r="F20" s="122"/>
      <c r="G20" s="122"/>
      <c r="H20" s="123"/>
    </row>
    <row r="21" spans="1:8" ht="20.100000000000001" customHeight="1" x14ac:dyDescent="0.15">
      <c r="A21" s="54" t="s">
        <v>39</v>
      </c>
      <c r="B21" s="121">
        <v>100</v>
      </c>
      <c r="C21" s="122"/>
      <c r="D21" s="122"/>
      <c r="E21" s="122"/>
      <c r="F21" s="122"/>
      <c r="G21" s="122"/>
      <c r="H21" s="123"/>
    </row>
    <row r="22" spans="1:8" ht="20.100000000000001" customHeight="1" x14ac:dyDescent="0.15">
      <c r="A22" s="54" t="s">
        <v>31</v>
      </c>
      <c r="B22" s="121">
        <v>200</v>
      </c>
      <c r="C22" s="122"/>
      <c r="D22" s="122"/>
      <c r="E22" s="122"/>
      <c r="F22" s="122"/>
      <c r="G22" s="122"/>
      <c r="H22" s="123"/>
    </row>
    <row r="23" spans="1:8" ht="20.100000000000001" customHeight="1" x14ac:dyDescent="0.15">
      <c r="A23" s="54" t="s">
        <v>32</v>
      </c>
      <c r="B23" s="121">
        <v>100</v>
      </c>
      <c r="C23" s="122"/>
      <c r="D23" s="122"/>
      <c r="E23" s="122"/>
      <c r="F23" s="122"/>
      <c r="G23" s="122"/>
      <c r="H23" s="123"/>
    </row>
    <row r="24" spans="1:8" ht="20.100000000000001" customHeight="1" x14ac:dyDescent="0.15">
      <c r="A24" s="54" t="s">
        <v>45</v>
      </c>
      <c r="B24" s="121">
        <v>2000</v>
      </c>
      <c r="C24" s="122"/>
      <c r="D24" s="122"/>
      <c r="E24" s="122"/>
      <c r="F24" s="122"/>
      <c r="G24" s="122"/>
      <c r="H24" s="123"/>
    </row>
    <row r="25" spans="1:8" ht="20.100000000000001" customHeight="1" thickBot="1" x14ac:dyDescent="0.2">
      <c r="A25" s="92" t="s">
        <v>44</v>
      </c>
      <c r="B25" s="124">
        <v>3000</v>
      </c>
      <c r="C25" s="125"/>
      <c r="D25" s="125"/>
      <c r="E25" s="125"/>
      <c r="F25" s="125"/>
      <c r="G25" s="125"/>
      <c r="H25" s="126"/>
    </row>
    <row r="26" spans="1:8" ht="13.5" customHeight="1" x14ac:dyDescent="0.15">
      <c r="A26" s="67"/>
    </row>
    <row r="27" spans="1:8" ht="21" customHeight="1" x14ac:dyDescent="0.15">
      <c r="A27" s="96" t="s">
        <v>50</v>
      </c>
      <c r="B27" s="96"/>
      <c r="C27" s="96"/>
      <c r="D27" s="96"/>
      <c r="E27" s="96"/>
      <c r="F27" s="96"/>
      <c r="G27" s="96"/>
      <c r="H27" s="96"/>
    </row>
    <row r="28" spans="1:8" ht="21" customHeight="1" thickBot="1" x14ac:dyDescent="0.2">
      <c r="A28" s="113" t="s">
        <v>69</v>
      </c>
      <c r="B28" s="94"/>
      <c r="C28" s="94"/>
      <c r="D28" s="94"/>
      <c r="E28" s="94"/>
      <c r="F28" s="94"/>
      <c r="G28" s="94"/>
      <c r="H28" s="94"/>
    </row>
    <row r="29" spans="1:8" ht="21" customHeight="1" thickBot="1" x14ac:dyDescent="0.2">
      <c r="A29" s="127" t="s">
        <v>49</v>
      </c>
      <c r="B29" s="129" t="s">
        <v>52</v>
      </c>
      <c r="C29" s="130"/>
      <c r="D29" s="130"/>
      <c r="E29" s="130"/>
      <c r="F29" s="130"/>
      <c r="G29" s="130"/>
      <c r="H29" s="131"/>
    </row>
    <row r="30" spans="1:8" ht="21" customHeight="1" thickBot="1" x14ac:dyDescent="0.2">
      <c r="A30" s="128"/>
      <c r="B30" s="105" t="s">
        <v>24</v>
      </c>
      <c r="C30" s="106" t="s">
        <v>25</v>
      </c>
      <c r="D30" s="69" t="s">
        <v>19</v>
      </c>
      <c r="E30" s="69" t="s">
        <v>20</v>
      </c>
      <c r="F30" s="69" t="s">
        <v>21</v>
      </c>
      <c r="G30" s="69" t="s">
        <v>22</v>
      </c>
      <c r="H30" s="70" t="s">
        <v>23</v>
      </c>
    </row>
    <row r="31" spans="1:8" ht="20.100000000000001" customHeight="1" x14ac:dyDescent="0.15">
      <c r="A31" s="55" t="s">
        <v>33</v>
      </c>
      <c r="B31" s="97">
        <f>SUM(第３段階①!D24)</f>
        <v>5883</v>
      </c>
      <c r="C31" s="97">
        <f>SUM(第３段階①!D45)</f>
        <v>6198</v>
      </c>
      <c r="D31" s="71">
        <f>SUM(第３段階①!D69)</f>
        <v>6390</v>
      </c>
      <c r="E31" s="71">
        <f>SUM(第３段階①!D90)</f>
        <v>6559</v>
      </c>
      <c r="F31" s="71">
        <f>SUM(第３段階①!D112)</f>
        <v>6745</v>
      </c>
      <c r="G31" s="71">
        <f>SUM(第３段階①!D133)</f>
        <v>6920</v>
      </c>
      <c r="H31" s="72">
        <f>SUM(第３段階①!D155)</f>
        <v>7091</v>
      </c>
    </row>
    <row r="32" spans="1:8" ht="20.100000000000001" customHeight="1" x14ac:dyDescent="0.15">
      <c r="A32" s="56" t="s">
        <v>34</v>
      </c>
      <c r="B32" s="107">
        <f>SUM(第３段階①!E24)</f>
        <v>8983</v>
      </c>
      <c r="C32" s="107">
        <f>SUM(第３段階①!E45)</f>
        <v>9456</v>
      </c>
      <c r="D32" s="81">
        <f>SUM(第３段階①!E69)</f>
        <v>9745</v>
      </c>
      <c r="E32" s="81">
        <f>SUM(第３段階①!E90)</f>
        <v>10000</v>
      </c>
      <c r="F32" s="81">
        <f>SUM(第３段階①!E112)</f>
        <v>10278</v>
      </c>
      <c r="G32" s="81">
        <f>SUM(第３段階①!E133)</f>
        <v>10540</v>
      </c>
      <c r="H32" s="82">
        <f>SUM(第３段階①!E155)</f>
        <v>10796</v>
      </c>
    </row>
    <row r="33" spans="1:8" ht="20.100000000000001" customHeight="1" x14ac:dyDescent="0.15">
      <c r="A33" s="56" t="s">
        <v>35</v>
      </c>
      <c r="B33" s="107">
        <f>SUM(第３段階①!F24)</f>
        <v>12085</v>
      </c>
      <c r="C33" s="107">
        <f>SUM(第３段階①!F45)</f>
        <v>12714</v>
      </c>
      <c r="D33" s="81">
        <f>SUM(第３段階①!F69)</f>
        <v>13101</v>
      </c>
      <c r="E33" s="81">
        <f>SUM(第３段階①!F90)</f>
        <v>13440</v>
      </c>
      <c r="F33" s="81">
        <f>SUM(第３段階①!F112)</f>
        <v>13810</v>
      </c>
      <c r="G33" s="81">
        <f>SUM(第３段階①!F133)</f>
        <v>14160</v>
      </c>
      <c r="H33" s="82">
        <f>SUM(第３段階①!F155)</f>
        <v>14499</v>
      </c>
    </row>
    <row r="34" spans="1:8" ht="20.100000000000001" customHeight="1" x14ac:dyDescent="0.15">
      <c r="A34" s="56" t="s">
        <v>36</v>
      </c>
      <c r="B34" s="107">
        <f>SUM(第３段階①!G24)</f>
        <v>15186</v>
      </c>
      <c r="C34" s="107">
        <f>SUM(第３段階①!G45)</f>
        <v>15973</v>
      </c>
      <c r="D34" s="81">
        <f>SUM(第３段階①!G69)</f>
        <v>16454</v>
      </c>
      <c r="E34" s="81">
        <f>SUM(第３段階①!G90)</f>
        <v>16880</v>
      </c>
      <c r="F34" s="81">
        <f>SUM(第３段階①!G112)</f>
        <v>17342</v>
      </c>
      <c r="G34" s="81">
        <f>SUM(第３段階①!G133)</f>
        <v>17779</v>
      </c>
      <c r="H34" s="82">
        <f>SUM(第３段階①!G155)</f>
        <v>18205</v>
      </c>
    </row>
    <row r="35" spans="1:8" ht="20.100000000000001" customHeight="1" x14ac:dyDescent="0.15">
      <c r="A35" s="56" t="s">
        <v>37</v>
      </c>
      <c r="B35" s="107">
        <f>SUM(第３段階①!H24)</f>
        <v>18288</v>
      </c>
      <c r="C35" s="107">
        <f>SUM(第３段階①!H45)</f>
        <v>19233</v>
      </c>
      <c r="D35" s="81">
        <f>SUM(第３段階①!H69)</f>
        <v>19809</v>
      </c>
      <c r="E35" s="81">
        <f>SUM(第３段階①!H90)</f>
        <v>20319</v>
      </c>
      <c r="F35" s="81">
        <f>SUM(第３段階①!H112)</f>
        <v>20874</v>
      </c>
      <c r="G35" s="81">
        <f>SUM(第３段階①!H133)</f>
        <v>21400</v>
      </c>
      <c r="H35" s="82">
        <f>SUM(第３段階①!H155)</f>
        <v>21909</v>
      </c>
    </row>
    <row r="36" spans="1:8" ht="20.100000000000001" customHeight="1" thickBot="1" x14ac:dyDescent="0.2">
      <c r="A36" s="57" t="s">
        <v>38</v>
      </c>
      <c r="B36" s="108">
        <f>SUM(第３段階①!I24)</f>
        <v>21388</v>
      </c>
      <c r="C36" s="108">
        <f>SUM(第３段階①!I45)</f>
        <v>22491</v>
      </c>
      <c r="D36" s="83">
        <f>SUM(第３段階①!I69)</f>
        <v>23166</v>
      </c>
      <c r="E36" s="83">
        <f>SUM(第３段階①!I90)</f>
        <v>23759</v>
      </c>
      <c r="F36" s="83">
        <f>SUM(第３段階①!I112)</f>
        <v>24407</v>
      </c>
      <c r="G36" s="83">
        <f>SUM(第３段階①!I133)</f>
        <v>25019</v>
      </c>
      <c r="H36" s="84">
        <f>SUM(第３段階①!I155)</f>
        <v>25614</v>
      </c>
    </row>
    <row r="37" spans="1:8" ht="13.5" customHeight="1" x14ac:dyDescent="0.15"/>
    <row r="38" spans="1:8" ht="21" customHeight="1" x14ac:dyDescent="0.15"/>
    <row r="39" spans="1:8" ht="21" customHeight="1" x14ac:dyDescent="0.15"/>
    <row r="40" spans="1:8" ht="21" customHeight="1" x14ac:dyDescent="0.15"/>
    <row r="41" spans="1:8" ht="21" customHeight="1" x14ac:dyDescent="0.15"/>
  </sheetData>
  <mergeCells count="14">
    <mergeCell ref="A29:A30"/>
    <mergeCell ref="B29:H29"/>
    <mergeCell ref="B20:H20"/>
    <mergeCell ref="B21:H21"/>
    <mergeCell ref="B22:H22"/>
    <mergeCell ref="B23:H23"/>
    <mergeCell ref="B24:H24"/>
    <mergeCell ref="B25:H25"/>
    <mergeCell ref="B19:H19"/>
    <mergeCell ref="F1:H1"/>
    <mergeCell ref="A2:H2"/>
    <mergeCell ref="B4:H4"/>
    <mergeCell ref="B16:H16"/>
    <mergeCell ref="B17:H17"/>
  </mergeCells>
  <phoneticPr fontId="1"/>
  <pageMargins left="1.1811023622047245" right="0.19685039370078741" top="0.47244094488188981" bottom="0.19685039370078741" header="0.31496062992125984" footer="0.23622047244094491"/>
  <pageSetup paperSize="9" scale="95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H41"/>
  <sheetViews>
    <sheetView zoomScale="85" zoomScaleNormal="85" workbookViewId="0">
      <selection activeCell="F1" sqref="F1:H1"/>
    </sheetView>
  </sheetViews>
  <sheetFormatPr defaultRowHeight="13.5" x14ac:dyDescent="0.15"/>
  <cols>
    <col min="1" max="1" width="26" style="47" customWidth="1"/>
    <col min="2" max="8" width="8.125" style="68" customWidth="1"/>
    <col min="9" max="16384" width="9" style="47"/>
  </cols>
  <sheetData>
    <row r="1" spans="1:8" ht="22.5" customHeight="1" x14ac:dyDescent="0.15">
      <c r="F1" s="135" t="s">
        <v>84</v>
      </c>
      <c r="G1" s="135"/>
      <c r="H1" s="135"/>
    </row>
    <row r="2" spans="1:8" ht="30" customHeight="1" x14ac:dyDescent="0.15">
      <c r="A2" s="136" t="s">
        <v>53</v>
      </c>
      <c r="B2" s="136"/>
      <c r="C2" s="136"/>
      <c r="D2" s="136"/>
      <c r="E2" s="136"/>
      <c r="F2" s="136"/>
      <c r="G2" s="136"/>
      <c r="H2" s="136"/>
    </row>
    <row r="3" spans="1:8" ht="11.25" customHeight="1" thickBot="1" x14ac:dyDescent="0.2">
      <c r="A3" s="48"/>
    </row>
    <row r="4" spans="1:8" ht="21" customHeight="1" thickBot="1" x14ac:dyDescent="0.2">
      <c r="A4" s="110" t="s">
        <v>57</v>
      </c>
      <c r="B4" s="129" t="s">
        <v>52</v>
      </c>
      <c r="C4" s="130"/>
      <c r="D4" s="130"/>
      <c r="E4" s="130"/>
      <c r="F4" s="130"/>
      <c r="G4" s="130"/>
      <c r="H4" s="131"/>
    </row>
    <row r="5" spans="1:8" ht="21" customHeight="1" thickBot="1" x14ac:dyDescent="0.2">
      <c r="A5" s="52"/>
      <c r="B5" s="102" t="s">
        <v>24</v>
      </c>
      <c r="C5" s="102" t="s">
        <v>25</v>
      </c>
      <c r="D5" s="69" t="s">
        <v>19</v>
      </c>
      <c r="E5" s="69" t="s">
        <v>20</v>
      </c>
      <c r="F5" s="69" t="s">
        <v>21</v>
      </c>
      <c r="G5" s="69" t="s">
        <v>22</v>
      </c>
      <c r="H5" s="70" t="s">
        <v>23</v>
      </c>
    </row>
    <row r="6" spans="1:8" ht="20.100000000000001" customHeight="1" x14ac:dyDescent="0.15">
      <c r="A6" s="60" t="s">
        <v>1</v>
      </c>
      <c r="B6" s="97">
        <v>523</v>
      </c>
      <c r="C6" s="97">
        <v>649</v>
      </c>
      <c r="D6" s="71">
        <v>696</v>
      </c>
      <c r="E6" s="71">
        <v>764</v>
      </c>
      <c r="F6" s="71">
        <v>838</v>
      </c>
      <c r="G6" s="71">
        <v>908</v>
      </c>
      <c r="H6" s="72">
        <v>976</v>
      </c>
    </row>
    <row r="7" spans="1:8" ht="20.100000000000001" customHeight="1" x14ac:dyDescent="0.15">
      <c r="A7" s="59" t="s">
        <v>40</v>
      </c>
      <c r="B7" s="98">
        <v>12</v>
      </c>
      <c r="C7" s="98">
        <v>12</v>
      </c>
      <c r="D7" s="73">
        <v>12</v>
      </c>
      <c r="E7" s="73">
        <v>12</v>
      </c>
      <c r="F7" s="73">
        <v>12</v>
      </c>
      <c r="G7" s="73">
        <v>12</v>
      </c>
      <c r="H7" s="74">
        <v>12</v>
      </c>
    </row>
    <row r="8" spans="1:8" ht="20.100000000000001" customHeight="1" x14ac:dyDescent="0.15">
      <c r="A8" s="49" t="s">
        <v>62</v>
      </c>
      <c r="B8" s="99">
        <v>0</v>
      </c>
      <c r="C8" s="99">
        <v>0</v>
      </c>
      <c r="D8" s="75">
        <v>4</v>
      </c>
      <c r="E8" s="75">
        <v>4</v>
      </c>
      <c r="F8" s="75">
        <v>4</v>
      </c>
      <c r="G8" s="75">
        <v>4</v>
      </c>
      <c r="H8" s="76">
        <v>4</v>
      </c>
    </row>
    <row r="9" spans="1:8" ht="20.100000000000001" customHeight="1" x14ac:dyDescent="0.15">
      <c r="A9" s="49" t="s">
        <v>63</v>
      </c>
      <c r="B9" s="99">
        <v>0</v>
      </c>
      <c r="C9" s="99">
        <v>0</v>
      </c>
      <c r="D9" s="75">
        <v>8</v>
      </c>
      <c r="E9" s="75">
        <v>8</v>
      </c>
      <c r="F9" s="75">
        <v>8</v>
      </c>
      <c r="G9" s="75">
        <v>8</v>
      </c>
      <c r="H9" s="76">
        <v>8</v>
      </c>
    </row>
    <row r="10" spans="1:8" ht="20.100000000000001" customHeight="1" x14ac:dyDescent="0.15">
      <c r="A10" s="49" t="s">
        <v>51</v>
      </c>
      <c r="B10" s="99">
        <v>0</v>
      </c>
      <c r="C10" s="99">
        <v>0</v>
      </c>
      <c r="D10" s="75">
        <v>18</v>
      </c>
      <c r="E10" s="75">
        <v>18</v>
      </c>
      <c r="F10" s="75">
        <v>18</v>
      </c>
      <c r="G10" s="75">
        <v>18</v>
      </c>
      <c r="H10" s="76">
        <v>18</v>
      </c>
    </row>
    <row r="11" spans="1:8" ht="20.100000000000001" customHeight="1" x14ac:dyDescent="0.15">
      <c r="A11" s="49" t="s">
        <v>71</v>
      </c>
      <c r="B11" s="98">
        <v>18</v>
      </c>
      <c r="C11" s="98">
        <v>18</v>
      </c>
      <c r="D11" s="73">
        <v>18</v>
      </c>
      <c r="E11" s="73">
        <v>18</v>
      </c>
      <c r="F11" s="73">
        <v>18</v>
      </c>
      <c r="G11" s="73">
        <v>18</v>
      </c>
      <c r="H11" s="74">
        <v>18</v>
      </c>
    </row>
    <row r="12" spans="1:8" ht="20.100000000000001" customHeight="1" x14ac:dyDescent="0.15">
      <c r="A12" s="50" t="s">
        <v>28</v>
      </c>
      <c r="B12" s="100">
        <v>368</v>
      </c>
      <c r="C12" s="100">
        <v>368</v>
      </c>
      <c r="D12" s="77">
        <v>368</v>
      </c>
      <c r="E12" s="77">
        <v>368</v>
      </c>
      <c r="F12" s="77">
        <v>368</v>
      </c>
      <c r="G12" s="77">
        <v>368</v>
      </c>
      <c r="H12" s="78">
        <v>368</v>
      </c>
    </row>
    <row r="13" spans="1:8" ht="20.100000000000001" customHeight="1" thickBot="1" x14ac:dyDescent="0.2">
      <c r="A13" s="53" t="s">
        <v>9</v>
      </c>
      <c r="B13" s="101">
        <f t="shared" ref="B13:G13" si="0">SUM(B6:B12)</f>
        <v>921</v>
      </c>
      <c r="C13" s="101">
        <f t="shared" si="0"/>
        <v>1047</v>
      </c>
      <c r="D13" s="79">
        <f t="shared" si="0"/>
        <v>1124</v>
      </c>
      <c r="E13" s="79">
        <f t="shared" si="0"/>
        <v>1192</v>
      </c>
      <c r="F13" s="79">
        <f t="shared" si="0"/>
        <v>1266</v>
      </c>
      <c r="G13" s="79">
        <f t="shared" si="0"/>
        <v>1336</v>
      </c>
      <c r="H13" s="80">
        <f>SUM(H4:H12)</f>
        <v>1404</v>
      </c>
    </row>
    <row r="14" spans="1:8" ht="19.5" customHeight="1" x14ac:dyDescent="0.15">
      <c r="A14" s="103" t="s">
        <v>42</v>
      </c>
      <c r="B14" s="112" t="s">
        <v>80</v>
      </c>
      <c r="C14" s="95"/>
      <c r="D14" s="95"/>
      <c r="E14" s="95"/>
      <c r="F14" s="95"/>
      <c r="G14" s="95"/>
      <c r="H14" s="95"/>
    </row>
    <row r="15" spans="1:8" ht="19.5" customHeight="1" x14ac:dyDescent="0.15">
      <c r="A15" s="67"/>
      <c r="B15" s="117" t="s">
        <v>81</v>
      </c>
      <c r="C15" s="109"/>
      <c r="D15" s="109"/>
      <c r="E15" s="109"/>
      <c r="F15" s="109"/>
      <c r="G15" s="109"/>
      <c r="H15" s="109"/>
    </row>
    <row r="16" spans="1:8" ht="19.5" customHeight="1" thickBot="1" x14ac:dyDescent="0.2">
      <c r="A16" s="67"/>
      <c r="B16" s="137" t="s">
        <v>82</v>
      </c>
      <c r="C16" s="137"/>
      <c r="D16" s="137"/>
      <c r="E16" s="137"/>
      <c r="F16" s="137"/>
      <c r="G16" s="137"/>
      <c r="H16" s="137"/>
    </row>
    <row r="17" spans="1:8" ht="21" customHeight="1" thickBot="1" x14ac:dyDescent="0.2">
      <c r="A17" s="58" t="s">
        <v>29</v>
      </c>
      <c r="B17" s="129" t="s">
        <v>52</v>
      </c>
      <c r="C17" s="130"/>
      <c r="D17" s="130"/>
      <c r="E17" s="130"/>
      <c r="F17" s="130"/>
      <c r="G17" s="130"/>
      <c r="H17" s="131"/>
    </row>
    <row r="18" spans="1:8" ht="21" customHeight="1" thickBot="1" x14ac:dyDescent="0.2">
      <c r="A18" s="52"/>
      <c r="B18" s="69" t="s">
        <v>24</v>
      </c>
      <c r="C18" s="69" t="s">
        <v>25</v>
      </c>
      <c r="D18" s="69" t="s">
        <v>19</v>
      </c>
      <c r="E18" s="69" t="s">
        <v>20</v>
      </c>
      <c r="F18" s="69" t="s">
        <v>21</v>
      </c>
      <c r="G18" s="69" t="s">
        <v>22</v>
      </c>
      <c r="H18" s="70" t="s">
        <v>23</v>
      </c>
    </row>
    <row r="19" spans="1:8" ht="20.100000000000001" customHeight="1" x14ac:dyDescent="0.15">
      <c r="A19" s="51" t="s">
        <v>14</v>
      </c>
      <c r="B19" s="132">
        <v>820</v>
      </c>
      <c r="C19" s="133"/>
      <c r="D19" s="133"/>
      <c r="E19" s="133"/>
      <c r="F19" s="133"/>
      <c r="G19" s="133"/>
      <c r="H19" s="134"/>
    </row>
    <row r="20" spans="1:8" ht="20.100000000000001" customHeight="1" x14ac:dyDescent="0.15">
      <c r="A20" s="54" t="s">
        <v>30</v>
      </c>
      <c r="B20" s="121">
        <v>600</v>
      </c>
      <c r="C20" s="122"/>
      <c r="D20" s="122"/>
      <c r="E20" s="122"/>
      <c r="F20" s="122"/>
      <c r="G20" s="122"/>
      <c r="H20" s="123"/>
    </row>
    <row r="21" spans="1:8" ht="20.100000000000001" customHeight="1" x14ac:dyDescent="0.15">
      <c r="A21" s="54" t="s">
        <v>39</v>
      </c>
      <c r="B21" s="121">
        <v>100</v>
      </c>
      <c r="C21" s="122"/>
      <c r="D21" s="122"/>
      <c r="E21" s="122"/>
      <c r="F21" s="122"/>
      <c r="G21" s="122"/>
      <c r="H21" s="123"/>
    </row>
    <row r="22" spans="1:8" ht="20.100000000000001" customHeight="1" x14ac:dyDescent="0.15">
      <c r="A22" s="54" t="s">
        <v>31</v>
      </c>
      <c r="B22" s="121">
        <v>200</v>
      </c>
      <c r="C22" s="122"/>
      <c r="D22" s="122"/>
      <c r="E22" s="122"/>
      <c r="F22" s="122"/>
      <c r="G22" s="122"/>
      <c r="H22" s="123"/>
    </row>
    <row r="23" spans="1:8" ht="20.100000000000001" customHeight="1" x14ac:dyDescent="0.15">
      <c r="A23" s="54" t="s">
        <v>32</v>
      </c>
      <c r="B23" s="121">
        <v>100</v>
      </c>
      <c r="C23" s="122"/>
      <c r="D23" s="122"/>
      <c r="E23" s="122"/>
      <c r="F23" s="122"/>
      <c r="G23" s="122"/>
      <c r="H23" s="123"/>
    </row>
    <row r="24" spans="1:8" ht="20.100000000000001" customHeight="1" x14ac:dyDescent="0.15">
      <c r="A24" s="54" t="s">
        <v>45</v>
      </c>
      <c r="B24" s="121">
        <v>2000</v>
      </c>
      <c r="C24" s="122"/>
      <c r="D24" s="122"/>
      <c r="E24" s="122"/>
      <c r="F24" s="122"/>
      <c r="G24" s="122"/>
      <c r="H24" s="123"/>
    </row>
    <row r="25" spans="1:8" ht="20.100000000000001" customHeight="1" thickBot="1" x14ac:dyDescent="0.2">
      <c r="A25" s="92" t="s">
        <v>44</v>
      </c>
      <c r="B25" s="124">
        <v>3000</v>
      </c>
      <c r="C25" s="125"/>
      <c r="D25" s="125"/>
      <c r="E25" s="125"/>
      <c r="F25" s="125"/>
      <c r="G25" s="125"/>
      <c r="H25" s="126"/>
    </row>
    <row r="26" spans="1:8" ht="13.5" customHeight="1" x14ac:dyDescent="0.15">
      <c r="A26" s="67"/>
    </row>
    <row r="27" spans="1:8" ht="21" customHeight="1" x14ac:dyDescent="0.15">
      <c r="A27" s="96" t="s">
        <v>50</v>
      </c>
      <c r="B27" s="96"/>
      <c r="C27" s="96"/>
      <c r="D27" s="96"/>
      <c r="E27" s="96"/>
      <c r="F27" s="96"/>
      <c r="G27" s="96"/>
      <c r="H27" s="96"/>
    </row>
    <row r="28" spans="1:8" ht="21" customHeight="1" thickBot="1" x14ac:dyDescent="0.2">
      <c r="A28" s="113" t="s">
        <v>69</v>
      </c>
      <c r="B28" s="94"/>
      <c r="C28" s="94"/>
      <c r="D28" s="94"/>
      <c r="E28" s="94"/>
      <c r="F28" s="94"/>
      <c r="G28" s="94"/>
      <c r="H28" s="94"/>
    </row>
    <row r="29" spans="1:8" ht="21" customHeight="1" thickBot="1" x14ac:dyDescent="0.2">
      <c r="A29" s="127" t="s">
        <v>49</v>
      </c>
      <c r="B29" s="129" t="s">
        <v>52</v>
      </c>
      <c r="C29" s="130"/>
      <c r="D29" s="130"/>
      <c r="E29" s="130"/>
      <c r="F29" s="130"/>
      <c r="G29" s="130"/>
      <c r="H29" s="131"/>
    </row>
    <row r="30" spans="1:8" ht="21" customHeight="1" thickBot="1" x14ac:dyDescent="0.2">
      <c r="A30" s="128"/>
      <c r="B30" s="105" t="s">
        <v>24</v>
      </c>
      <c r="C30" s="106" t="s">
        <v>25</v>
      </c>
      <c r="D30" s="69" t="s">
        <v>19</v>
      </c>
      <c r="E30" s="69" t="s">
        <v>20</v>
      </c>
      <c r="F30" s="69" t="s">
        <v>21</v>
      </c>
      <c r="G30" s="69" t="s">
        <v>22</v>
      </c>
      <c r="H30" s="70" t="s">
        <v>23</v>
      </c>
    </row>
    <row r="31" spans="1:8" ht="20.100000000000001" customHeight="1" x14ac:dyDescent="0.15">
      <c r="A31" s="55" t="s">
        <v>33</v>
      </c>
      <c r="B31" s="97">
        <f>SUM('第２段階　 '!D24)</f>
        <v>4503</v>
      </c>
      <c r="C31" s="97">
        <f>SUM('第２段階　 '!D45)</f>
        <v>4818</v>
      </c>
      <c r="D31" s="71">
        <f>SUM('第２段階　 '!D69)</f>
        <v>5010</v>
      </c>
      <c r="E31" s="71">
        <f>SUM('第２段階　 '!D90)</f>
        <v>5179</v>
      </c>
      <c r="F31" s="71">
        <f>SUM('第２段階　 '!D112)</f>
        <v>5365</v>
      </c>
      <c r="G31" s="71">
        <f>SUM('第２段階　 '!D133)</f>
        <v>5540</v>
      </c>
      <c r="H31" s="72">
        <f>SUM('第２段階　 '!D155)</f>
        <v>5711</v>
      </c>
    </row>
    <row r="32" spans="1:8" ht="20.100000000000001" customHeight="1" x14ac:dyDescent="0.15">
      <c r="A32" s="56" t="s">
        <v>34</v>
      </c>
      <c r="B32" s="107">
        <f>SUM('第２段階　 '!E24)</f>
        <v>6713</v>
      </c>
      <c r="C32" s="107">
        <f>SUM('第２段階　 '!E45)</f>
        <v>7186</v>
      </c>
      <c r="D32" s="81">
        <f>SUM('第２段階　 '!E69)</f>
        <v>7475</v>
      </c>
      <c r="E32" s="81">
        <f>SUM('第２段階　 '!E90)</f>
        <v>7730</v>
      </c>
      <c r="F32" s="81">
        <f>SUM('第２段階　 '!E112)</f>
        <v>8008</v>
      </c>
      <c r="G32" s="81">
        <f>SUM('第２段階　 '!E133)</f>
        <v>8270</v>
      </c>
      <c r="H32" s="82">
        <f>SUM('第２段階　 '!E155)</f>
        <v>8526</v>
      </c>
    </row>
    <row r="33" spans="1:8" ht="20.100000000000001" customHeight="1" x14ac:dyDescent="0.15">
      <c r="A33" s="56" t="s">
        <v>35</v>
      </c>
      <c r="B33" s="107">
        <f>SUM('第２段階　 '!F24)</f>
        <v>8925</v>
      </c>
      <c r="C33" s="107">
        <f>SUM('第２段階　 '!F45)</f>
        <v>9554</v>
      </c>
      <c r="D33" s="81">
        <f>SUM('第２段階　 '!F69)</f>
        <v>9941</v>
      </c>
      <c r="E33" s="81">
        <f>SUM('第２段階　 '!F90)</f>
        <v>10280</v>
      </c>
      <c r="F33" s="81">
        <f>SUM('第２段階　 '!F112)</f>
        <v>10650</v>
      </c>
      <c r="G33" s="81">
        <f>SUM('第２段階　 '!F133)</f>
        <v>11000</v>
      </c>
      <c r="H33" s="82">
        <f>SUM('第２段階　 '!F155)</f>
        <v>11339</v>
      </c>
    </row>
    <row r="34" spans="1:8" ht="20.100000000000001" customHeight="1" x14ac:dyDescent="0.15">
      <c r="A34" s="56" t="s">
        <v>36</v>
      </c>
      <c r="B34" s="107">
        <f>SUM('第２段階　 '!G24)</f>
        <v>11136</v>
      </c>
      <c r="C34" s="107">
        <f>SUM('第２段階　 '!G45)</f>
        <v>11923</v>
      </c>
      <c r="D34" s="81">
        <f>SUM('第２段階　 '!G69)</f>
        <v>12404</v>
      </c>
      <c r="E34" s="81">
        <f>SUM('第２段階　 '!G90)</f>
        <v>12830</v>
      </c>
      <c r="F34" s="81">
        <f>SUM('第２段階　 '!G112)</f>
        <v>13292</v>
      </c>
      <c r="G34" s="81">
        <f>SUM('第２段階　 '!G133)</f>
        <v>13729</v>
      </c>
      <c r="H34" s="82">
        <f>SUM('第２段階　 '!G155)</f>
        <v>14155</v>
      </c>
    </row>
    <row r="35" spans="1:8" ht="20.100000000000001" customHeight="1" x14ac:dyDescent="0.15">
      <c r="A35" s="56" t="s">
        <v>37</v>
      </c>
      <c r="B35" s="107">
        <f>SUM('第２段階　 '!H24)</f>
        <v>13348</v>
      </c>
      <c r="C35" s="107">
        <f>SUM('第２段階　 '!H45)</f>
        <v>14293</v>
      </c>
      <c r="D35" s="81">
        <f>SUM('第２段階　 '!H69)</f>
        <v>14869</v>
      </c>
      <c r="E35" s="81">
        <f>SUM('第２段階　 '!H90)</f>
        <v>15379</v>
      </c>
      <c r="F35" s="81">
        <f>SUM('第２段階　 '!H112)</f>
        <v>15934</v>
      </c>
      <c r="G35" s="81">
        <f>SUM('第２段階　 '!H133)</f>
        <v>16460</v>
      </c>
      <c r="H35" s="82">
        <f>SUM('第２段階　 '!H155)</f>
        <v>16969</v>
      </c>
    </row>
    <row r="36" spans="1:8" ht="20.100000000000001" customHeight="1" thickBot="1" x14ac:dyDescent="0.2">
      <c r="A36" s="57" t="s">
        <v>38</v>
      </c>
      <c r="B36" s="108">
        <f>SUM('第２段階　 '!I24)</f>
        <v>15558</v>
      </c>
      <c r="C36" s="108">
        <f>SUM('第２段階　 '!I45)</f>
        <v>16661</v>
      </c>
      <c r="D36" s="83">
        <f>SUM('第２段階　 '!I69)</f>
        <v>17336</v>
      </c>
      <c r="E36" s="83">
        <f>SUM('第２段階　 '!I90)</f>
        <v>17929</v>
      </c>
      <c r="F36" s="83">
        <f>SUM('第２段階　 '!I112)</f>
        <v>18577</v>
      </c>
      <c r="G36" s="83">
        <f>SUM('第２段階　 '!I133)</f>
        <v>19189</v>
      </c>
      <c r="H36" s="84">
        <f>SUM('第２段階　 '!I155)</f>
        <v>19784</v>
      </c>
    </row>
    <row r="37" spans="1:8" ht="13.5" customHeight="1" x14ac:dyDescent="0.15"/>
    <row r="38" spans="1:8" ht="21" customHeight="1" x14ac:dyDescent="0.15"/>
    <row r="39" spans="1:8" ht="21" customHeight="1" x14ac:dyDescent="0.15"/>
    <row r="40" spans="1:8" ht="21" customHeight="1" x14ac:dyDescent="0.15"/>
    <row r="41" spans="1:8" ht="21" customHeight="1" x14ac:dyDescent="0.15"/>
  </sheetData>
  <mergeCells count="14">
    <mergeCell ref="A29:A30"/>
    <mergeCell ref="B29:H29"/>
    <mergeCell ref="B20:H20"/>
    <mergeCell ref="B21:H21"/>
    <mergeCell ref="B22:H22"/>
    <mergeCell ref="B23:H23"/>
    <mergeCell ref="B24:H24"/>
    <mergeCell ref="B25:H25"/>
    <mergeCell ref="B19:H19"/>
    <mergeCell ref="F1:H1"/>
    <mergeCell ref="A2:H2"/>
    <mergeCell ref="B4:H4"/>
    <mergeCell ref="B16:H16"/>
    <mergeCell ref="B17:H17"/>
  </mergeCells>
  <phoneticPr fontId="1"/>
  <pageMargins left="1.1811023622047245" right="0.19685039370078741" top="0.47244094488188981" bottom="0.19685039370078741" header="0.31496062992125984" footer="0.23622047244094491"/>
  <pageSetup paperSize="9" scale="95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H41"/>
  <sheetViews>
    <sheetView zoomScale="85" zoomScaleNormal="85" workbookViewId="0">
      <selection activeCell="F1" sqref="F1:H1"/>
    </sheetView>
  </sheetViews>
  <sheetFormatPr defaultRowHeight="13.5" x14ac:dyDescent="0.15"/>
  <cols>
    <col min="1" max="1" width="26" style="47" customWidth="1"/>
    <col min="2" max="8" width="8.125" style="68" customWidth="1"/>
    <col min="9" max="16384" width="9" style="47"/>
  </cols>
  <sheetData>
    <row r="1" spans="1:8" ht="22.5" customHeight="1" x14ac:dyDescent="0.15">
      <c r="F1" s="135" t="s">
        <v>84</v>
      </c>
      <c r="G1" s="135"/>
      <c r="H1" s="135"/>
    </row>
    <row r="2" spans="1:8" ht="30" customHeight="1" x14ac:dyDescent="0.15">
      <c r="A2" s="136" t="s">
        <v>53</v>
      </c>
      <c r="B2" s="136"/>
      <c r="C2" s="136"/>
      <c r="D2" s="136"/>
      <c r="E2" s="136"/>
      <c r="F2" s="136"/>
      <c r="G2" s="136"/>
      <c r="H2" s="136"/>
    </row>
    <row r="3" spans="1:8" ht="11.25" customHeight="1" thickBot="1" x14ac:dyDescent="0.2">
      <c r="A3" s="48"/>
    </row>
    <row r="4" spans="1:8" ht="21" customHeight="1" thickBot="1" x14ac:dyDescent="0.2">
      <c r="A4" s="110" t="s">
        <v>56</v>
      </c>
      <c r="B4" s="129" t="s">
        <v>52</v>
      </c>
      <c r="C4" s="130"/>
      <c r="D4" s="130"/>
      <c r="E4" s="130"/>
      <c r="F4" s="130"/>
      <c r="G4" s="130"/>
      <c r="H4" s="131"/>
    </row>
    <row r="5" spans="1:8" ht="21" customHeight="1" thickBot="1" x14ac:dyDescent="0.2">
      <c r="A5" s="52"/>
      <c r="B5" s="102" t="s">
        <v>24</v>
      </c>
      <c r="C5" s="102" t="s">
        <v>25</v>
      </c>
      <c r="D5" s="69" t="s">
        <v>19</v>
      </c>
      <c r="E5" s="69" t="s">
        <v>20</v>
      </c>
      <c r="F5" s="69" t="s">
        <v>21</v>
      </c>
      <c r="G5" s="69" t="s">
        <v>22</v>
      </c>
      <c r="H5" s="70" t="s">
        <v>23</v>
      </c>
    </row>
    <row r="6" spans="1:8" ht="20.100000000000001" customHeight="1" x14ac:dyDescent="0.15">
      <c r="A6" s="60" t="s">
        <v>1</v>
      </c>
      <c r="B6" s="97">
        <v>523</v>
      </c>
      <c r="C6" s="97">
        <v>649</v>
      </c>
      <c r="D6" s="71">
        <v>696</v>
      </c>
      <c r="E6" s="71">
        <v>764</v>
      </c>
      <c r="F6" s="71">
        <v>838</v>
      </c>
      <c r="G6" s="71">
        <v>908</v>
      </c>
      <c r="H6" s="72">
        <v>976</v>
      </c>
    </row>
    <row r="7" spans="1:8" ht="20.100000000000001" customHeight="1" x14ac:dyDescent="0.15">
      <c r="A7" s="59" t="s">
        <v>40</v>
      </c>
      <c r="B7" s="98">
        <v>12</v>
      </c>
      <c r="C7" s="98">
        <v>12</v>
      </c>
      <c r="D7" s="73">
        <v>12</v>
      </c>
      <c r="E7" s="73">
        <v>12</v>
      </c>
      <c r="F7" s="73">
        <v>12</v>
      </c>
      <c r="G7" s="73">
        <v>12</v>
      </c>
      <c r="H7" s="74">
        <v>12</v>
      </c>
    </row>
    <row r="8" spans="1:8" ht="20.100000000000001" customHeight="1" x14ac:dyDescent="0.15">
      <c r="A8" s="49" t="s">
        <v>62</v>
      </c>
      <c r="B8" s="99">
        <v>0</v>
      </c>
      <c r="C8" s="99">
        <v>0</v>
      </c>
      <c r="D8" s="75">
        <v>4</v>
      </c>
      <c r="E8" s="75">
        <v>4</v>
      </c>
      <c r="F8" s="75">
        <v>4</v>
      </c>
      <c r="G8" s="75">
        <v>4</v>
      </c>
      <c r="H8" s="76">
        <v>4</v>
      </c>
    </row>
    <row r="9" spans="1:8" ht="20.100000000000001" customHeight="1" x14ac:dyDescent="0.15">
      <c r="A9" s="49" t="s">
        <v>63</v>
      </c>
      <c r="B9" s="99">
        <v>0</v>
      </c>
      <c r="C9" s="99">
        <v>0</v>
      </c>
      <c r="D9" s="75">
        <v>8</v>
      </c>
      <c r="E9" s="75">
        <v>8</v>
      </c>
      <c r="F9" s="75">
        <v>8</v>
      </c>
      <c r="G9" s="75">
        <v>8</v>
      </c>
      <c r="H9" s="76">
        <v>8</v>
      </c>
    </row>
    <row r="10" spans="1:8" ht="20.100000000000001" customHeight="1" x14ac:dyDescent="0.15">
      <c r="A10" s="49" t="s">
        <v>51</v>
      </c>
      <c r="B10" s="99">
        <v>0</v>
      </c>
      <c r="C10" s="99">
        <v>0</v>
      </c>
      <c r="D10" s="75">
        <v>18</v>
      </c>
      <c r="E10" s="75">
        <v>18</v>
      </c>
      <c r="F10" s="75">
        <v>18</v>
      </c>
      <c r="G10" s="75">
        <v>18</v>
      </c>
      <c r="H10" s="76">
        <v>18</v>
      </c>
    </row>
    <row r="11" spans="1:8" ht="20.100000000000001" customHeight="1" x14ac:dyDescent="0.15">
      <c r="A11" s="49" t="s">
        <v>71</v>
      </c>
      <c r="B11" s="98">
        <v>18</v>
      </c>
      <c r="C11" s="98">
        <v>18</v>
      </c>
      <c r="D11" s="73">
        <v>18</v>
      </c>
      <c r="E11" s="73">
        <v>18</v>
      </c>
      <c r="F11" s="73">
        <v>18</v>
      </c>
      <c r="G11" s="73">
        <v>18</v>
      </c>
      <c r="H11" s="74">
        <v>18</v>
      </c>
    </row>
    <row r="12" spans="1:8" ht="20.100000000000001" customHeight="1" x14ac:dyDescent="0.15">
      <c r="A12" s="50" t="s">
        <v>28</v>
      </c>
      <c r="B12" s="100">
        <v>368</v>
      </c>
      <c r="C12" s="100">
        <v>368</v>
      </c>
      <c r="D12" s="77">
        <v>368</v>
      </c>
      <c r="E12" s="77">
        <v>368</v>
      </c>
      <c r="F12" s="77">
        <v>368</v>
      </c>
      <c r="G12" s="77">
        <v>368</v>
      </c>
      <c r="H12" s="78">
        <v>368</v>
      </c>
    </row>
    <row r="13" spans="1:8" ht="20.100000000000001" customHeight="1" thickBot="1" x14ac:dyDescent="0.2">
      <c r="A13" s="53" t="s">
        <v>9</v>
      </c>
      <c r="B13" s="101">
        <f t="shared" ref="B13:G13" si="0">SUM(B6:B12)</f>
        <v>921</v>
      </c>
      <c r="C13" s="101">
        <f t="shared" si="0"/>
        <v>1047</v>
      </c>
      <c r="D13" s="79">
        <f t="shared" si="0"/>
        <v>1124</v>
      </c>
      <c r="E13" s="79">
        <f t="shared" si="0"/>
        <v>1192</v>
      </c>
      <c r="F13" s="79">
        <f t="shared" si="0"/>
        <v>1266</v>
      </c>
      <c r="G13" s="79">
        <f t="shared" si="0"/>
        <v>1336</v>
      </c>
      <c r="H13" s="80">
        <f>SUM(H4:H12)</f>
        <v>1404</v>
      </c>
    </row>
    <row r="14" spans="1:8" ht="19.5" customHeight="1" x14ac:dyDescent="0.15">
      <c r="A14" s="103" t="s">
        <v>42</v>
      </c>
      <c r="B14" s="112" t="s">
        <v>80</v>
      </c>
      <c r="C14" s="95"/>
      <c r="D14" s="95"/>
      <c r="E14" s="95"/>
      <c r="F14" s="95"/>
      <c r="G14" s="95"/>
      <c r="H14" s="95"/>
    </row>
    <row r="15" spans="1:8" ht="19.5" customHeight="1" x14ac:dyDescent="0.15">
      <c r="A15" s="67"/>
      <c r="B15" s="117" t="s">
        <v>81</v>
      </c>
      <c r="C15" s="109"/>
      <c r="D15" s="109"/>
      <c r="E15" s="109"/>
      <c r="F15" s="109"/>
      <c r="G15" s="109"/>
      <c r="H15" s="109"/>
    </row>
    <row r="16" spans="1:8" ht="19.5" customHeight="1" thickBot="1" x14ac:dyDescent="0.2">
      <c r="A16" s="67"/>
      <c r="B16" s="137" t="s">
        <v>82</v>
      </c>
      <c r="C16" s="137"/>
      <c r="D16" s="137"/>
      <c r="E16" s="137"/>
      <c r="F16" s="137"/>
      <c r="G16" s="137"/>
      <c r="H16" s="137"/>
    </row>
    <row r="17" spans="1:8" ht="21" customHeight="1" thickBot="1" x14ac:dyDescent="0.2">
      <c r="A17" s="58" t="s">
        <v>29</v>
      </c>
      <c r="B17" s="129" t="s">
        <v>52</v>
      </c>
      <c r="C17" s="130"/>
      <c r="D17" s="130"/>
      <c r="E17" s="130"/>
      <c r="F17" s="130"/>
      <c r="G17" s="130"/>
      <c r="H17" s="131"/>
    </row>
    <row r="18" spans="1:8" ht="21" customHeight="1" thickBot="1" x14ac:dyDescent="0.2">
      <c r="A18" s="52"/>
      <c r="B18" s="69" t="s">
        <v>24</v>
      </c>
      <c r="C18" s="69" t="s">
        <v>25</v>
      </c>
      <c r="D18" s="69" t="s">
        <v>19</v>
      </c>
      <c r="E18" s="69" t="s">
        <v>20</v>
      </c>
      <c r="F18" s="69" t="s">
        <v>21</v>
      </c>
      <c r="G18" s="69" t="s">
        <v>22</v>
      </c>
      <c r="H18" s="70" t="s">
        <v>23</v>
      </c>
    </row>
    <row r="19" spans="1:8" ht="20.100000000000001" customHeight="1" x14ac:dyDescent="0.15">
      <c r="A19" s="51" t="s">
        <v>14</v>
      </c>
      <c r="B19" s="132">
        <v>820</v>
      </c>
      <c r="C19" s="133"/>
      <c r="D19" s="133"/>
      <c r="E19" s="133"/>
      <c r="F19" s="133"/>
      <c r="G19" s="133"/>
      <c r="H19" s="134"/>
    </row>
    <row r="20" spans="1:8" ht="20.100000000000001" customHeight="1" x14ac:dyDescent="0.15">
      <c r="A20" s="54" t="s">
        <v>30</v>
      </c>
      <c r="B20" s="121">
        <v>300</v>
      </c>
      <c r="C20" s="122"/>
      <c r="D20" s="122"/>
      <c r="E20" s="122"/>
      <c r="F20" s="122"/>
      <c r="G20" s="122"/>
      <c r="H20" s="123"/>
    </row>
    <row r="21" spans="1:8" ht="20.100000000000001" customHeight="1" x14ac:dyDescent="0.15">
      <c r="A21" s="54" t="s">
        <v>39</v>
      </c>
      <c r="B21" s="121">
        <v>100</v>
      </c>
      <c r="C21" s="122"/>
      <c r="D21" s="122"/>
      <c r="E21" s="122"/>
      <c r="F21" s="122"/>
      <c r="G21" s="122"/>
      <c r="H21" s="123"/>
    </row>
    <row r="22" spans="1:8" ht="20.100000000000001" customHeight="1" x14ac:dyDescent="0.15">
      <c r="A22" s="54" t="s">
        <v>31</v>
      </c>
      <c r="B22" s="121">
        <v>200</v>
      </c>
      <c r="C22" s="122"/>
      <c r="D22" s="122"/>
      <c r="E22" s="122"/>
      <c r="F22" s="122"/>
      <c r="G22" s="122"/>
      <c r="H22" s="123"/>
    </row>
    <row r="23" spans="1:8" ht="20.100000000000001" customHeight="1" x14ac:dyDescent="0.15">
      <c r="A23" s="54" t="s">
        <v>32</v>
      </c>
      <c r="B23" s="121">
        <v>100</v>
      </c>
      <c r="C23" s="122"/>
      <c r="D23" s="122"/>
      <c r="E23" s="122"/>
      <c r="F23" s="122"/>
      <c r="G23" s="122"/>
      <c r="H23" s="123"/>
    </row>
    <row r="24" spans="1:8" ht="20.100000000000001" customHeight="1" x14ac:dyDescent="0.15">
      <c r="A24" s="54" t="s">
        <v>45</v>
      </c>
      <c r="B24" s="121">
        <v>2000</v>
      </c>
      <c r="C24" s="122"/>
      <c r="D24" s="122"/>
      <c r="E24" s="122"/>
      <c r="F24" s="122"/>
      <c r="G24" s="122"/>
      <c r="H24" s="123"/>
    </row>
    <row r="25" spans="1:8" ht="20.100000000000001" customHeight="1" thickBot="1" x14ac:dyDescent="0.2">
      <c r="A25" s="92" t="s">
        <v>44</v>
      </c>
      <c r="B25" s="124">
        <v>3000</v>
      </c>
      <c r="C25" s="125"/>
      <c r="D25" s="125"/>
      <c r="E25" s="125"/>
      <c r="F25" s="125"/>
      <c r="G25" s="125"/>
      <c r="H25" s="126"/>
    </row>
    <row r="26" spans="1:8" ht="13.5" customHeight="1" x14ac:dyDescent="0.15">
      <c r="A26" s="67"/>
    </row>
    <row r="27" spans="1:8" ht="21" customHeight="1" x14ac:dyDescent="0.15">
      <c r="A27" s="96" t="s">
        <v>50</v>
      </c>
      <c r="B27" s="96"/>
      <c r="C27" s="96"/>
      <c r="D27" s="96"/>
      <c r="E27" s="96"/>
      <c r="F27" s="96"/>
      <c r="G27" s="96"/>
      <c r="H27" s="96"/>
    </row>
    <row r="28" spans="1:8" ht="21" customHeight="1" thickBot="1" x14ac:dyDescent="0.2">
      <c r="A28" s="113" t="s">
        <v>69</v>
      </c>
      <c r="B28" s="94"/>
      <c r="C28" s="94"/>
      <c r="D28" s="94"/>
      <c r="E28" s="94"/>
      <c r="F28" s="94"/>
      <c r="G28" s="94"/>
      <c r="H28" s="94"/>
    </row>
    <row r="29" spans="1:8" ht="21" customHeight="1" thickBot="1" x14ac:dyDescent="0.2">
      <c r="A29" s="127" t="s">
        <v>49</v>
      </c>
      <c r="B29" s="129" t="s">
        <v>52</v>
      </c>
      <c r="C29" s="130"/>
      <c r="D29" s="130"/>
      <c r="E29" s="130"/>
      <c r="F29" s="130"/>
      <c r="G29" s="130"/>
      <c r="H29" s="131"/>
    </row>
    <row r="30" spans="1:8" ht="21" customHeight="1" thickBot="1" x14ac:dyDescent="0.2">
      <c r="A30" s="128"/>
      <c r="B30" s="105" t="s">
        <v>24</v>
      </c>
      <c r="C30" s="106" t="s">
        <v>25</v>
      </c>
      <c r="D30" s="69" t="s">
        <v>19</v>
      </c>
      <c r="E30" s="69" t="s">
        <v>20</v>
      </c>
      <c r="F30" s="69" t="s">
        <v>21</v>
      </c>
      <c r="G30" s="69" t="s">
        <v>22</v>
      </c>
      <c r="H30" s="70" t="s">
        <v>23</v>
      </c>
    </row>
    <row r="31" spans="1:8" ht="20.100000000000001" customHeight="1" x14ac:dyDescent="0.15">
      <c r="A31" s="55" t="s">
        <v>33</v>
      </c>
      <c r="B31" s="144">
        <f>SUM('第１段階　'!D24)</f>
        <v>2340</v>
      </c>
      <c r="C31" s="145"/>
      <c r="D31" s="132">
        <f>SUM('第１段階　'!D69)</f>
        <v>2340</v>
      </c>
      <c r="E31" s="133"/>
      <c r="F31" s="133"/>
      <c r="G31" s="133"/>
      <c r="H31" s="134"/>
    </row>
    <row r="32" spans="1:8" ht="20.100000000000001" customHeight="1" x14ac:dyDescent="0.15">
      <c r="A32" s="56" t="s">
        <v>34</v>
      </c>
      <c r="B32" s="140">
        <f>SUM('第１段階　'!E24)</f>
        <v>3560</v>
      </c>
      <c r="C32" s="141"/>
      <c r="D32" s="121">
        <f>SUM('第１段階　'!E69)</f>
        <v>3560</v>
      </c>
      <c r="E32" s="122"/>
      <c r="F32" s="122"/>
      <c r="G32" s="122"/>
      <c r="H32" s="123"/>
    </row>
    <row r="33" spans="1:8" ht="20.100000000000001" customHeight="1" x14ac:dyDescent="0.15">
      <c r="A33" s="56" t="s">
        <v>35</v>
      </c>
      <c r="B33" s="140">
        <f>SUM('第１段階　'!F24)</f>
        <v>4780</v>
      </c>
      <c r="C33" s="141"/>
      <c r="D33" s="121">
        <f>SUM('第１段階　'!F69)</f>
        <v>4780</v>
      </c>
      <c r="E33" s="122"/>
      <c r="F33" s="122"/>
      <c r="G33" s="122"/>
      <c r="H33" s="123"/>
    </row>
    <row r="34" spans="1:8" ht="20.100000000000001" customHeight="1" x14ac:dyDescent="0.15">
      <c r="A34" s="56" t="s">
        <v>36</v>
      </c>
      <c r="B34" s="140">
        <f>SUM('第１段階　'!G24)</f>
        <v>6000</v>
      </c>
      <c r="C34" s="141"/>
      <c r="D34" s="121">
        <f>SUM('第１段階　'!G69)</f>
        <v>6000</v>
      </c>
      <c r="E34" s="122"/>
      <c r="F34" s="122"/>
      <c r="G34" s="122"/>
      <c r="H34" s="123"/>
    </row>
    <row r="35" spans="1:8" ht="20.100000000000001" customHeight="1" x14ac:dyDescent="0.15">
      <c r="A35" s="56" t="s">
        <v>37</v>
      </c>
      <c r="B35" s="140">
        <f>SUM('第１段階　'!H24)</f>
        <v>7220</v>
      </c>
      <c r="C35" s="141"/>
      <c r="D35" s="121">
        <f>SUM('第１段階　'!H69)</f>
        <v>7220</v>
      </c>
      <c r="E35" s="122"/>
      <c r="F35" s="122"/>
      <c r="G35" s="122"/>
      <c r="H35" s="123"/>
    </row>
    <row r="36" spans="1:8" ht="20.100000000000001" customHeight="1" thickBot="1" x14ac:dyDescent="0.2">
      <c r="A36" s="57" t="s">
        <v>38</v>
      </c>
      <c r="B36" s="142">
        <f>SUM('第１段階　'!I24)</f>
        <v>8440</v>
      </c>
      <c r="C36" s="143"/>
      <c r="D36" s="124">
        <f>SUM('第１段階　'!I69)</f>
        <v>8440</v>
      </c>
      <c r="E36" s="125"/>
      <c r="F36" s="125"/>
      <c r="G36" s="125"/>
      <c r="H36" s="126"/>
    </row>
    <row r="37" spans="1:8" ht="13.5" customHeight="1" x14ac:dyDescent="0.15"/>
    <row r="38" spans="1:8" ht="21" customHeight="1" x14ac:dyDescent="0.15"/>
    <row r="39" spans="1:8" ht="21" customHeight="1" x14ac:dyDescent="0.15"/>
    <row r="40" spans="1:8" ht="21" customHeight="1" x14ac:dyDescent="0.15"/>
    <row r="41" spans="1:8" ht="21" customHeight="1" x14ac:dyDescent="0.15"/>
  </sheetData>
  <mergeCells count="26">
    <mergeCell ref="A29:A30"/>
    <mergeCell ref="B29:H29"/>
    <mergeCell ref="B20:H20"/>
    <mergeCell ref="B21:H21"/>
    <mergeCell ref="B22:H22"/>
    <mergeCell ref="B23:H23"/>
    <mergeCell ref="B24:H24"/>
    <mergeCell ref="B25:H25"/>
    <mergeCell ref="F1:H1"/>
    <mergeCell ref="A2:H2"/>
    <mergeCell ref="B4:H4"/>
    <mergeCell ref="B16:H16"/>
    <mergeCell ref="B17:H17"/>
    <mergeCell ref="B19:H19"/>
    <mergeCell ref="B31:C31"/>
    <mergeCell ref="B32:C32"/>
    <mergeCell ref="B33:C33"/>
    <mergeCell ref="B34:C34"/>
    <mergeCell ref="B35:C35"/>
    <mergeCell ref="B36:C36"/>
    <mergeCell ref="D31:H31"/>
    <mergeCell ref="D32:H32"/>
    <mergeCell ref="D33:H33"/>
    <mergeCell ref="D34:H34"/>
    <mergeCell ref="D35:H35"/>
    <mergeCell ref="D36:H36"/>
  </mergeCells>
  <phoneticPr fontId="1"/>
  <pageMargins left="1.1811023622047245" right="0.19685039370078741" top="0.47244094488188981" bottom="0.19685039370078741" header="0.31496062992125984" footer="0.23622047244094491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155"/>
  <sheetViews>
    <sheetView zoomScaleNormal="100" workbookViewId="0">
      <selection activeCell="K42" sqref="K42"/>
    </sheetView>
  </sheetViews>
  <sheetFormatPr defaultRowHeight="13.5" x14ac:dyDescent="0.15"/>
  <cols>
    <col min="1" max="1" width="8.625" customWidth="1"/>
    <col min="2" max="2" width="20.625" customWidth="1"/>
    <col min="3" max="9" width="7.375" customWidth="1"/>
    <col min="10" max="12" width="7.125" customWidth="1"/>
  </cols>
  <sheetData>
    <row r="1" spans="1:9" ht="22.5" customHeight="1" x14ac:dyDescent="0.15">
      <c r="G1" s="118" t="s">
        <v>84</v>
      </c>
      <c r="H1" s="118"/>
      <c r="I1" s="118"/>
    </row>
    <row r="2" spans="1:9" ht="22.5" customHeight="1" x14ac:dyDescent="0.15"/>
    <row r="3" spans="1:9" ht="14.25" x14ac:dyDescent="0.15">
      <c r="A3" s="119" t="s">
        <v>59</v>
      </c>
      <c r="B3" s="119"/>
      <c r="C3" s="119"/>
      <c r="D3" s="119"/>
      <c r="E3" s="119"/>
      <c r="F3" s="119"/>
      <c r="G3" s="119"/>
      <c r="H3" s="119"/>
    </row>
    <row r="4" spans="1:9" ht="13.5" customHeight="1" thickBot="1" x14ac:dyDescent="0.2">
      <c r="A4" s="1"/>
      <c r="B4" s="1"/>
      <c r="H4" s="104" t="s">
        <v>43</v>
      </c>
      <c r="I4" s="104"/>
    </row>
    <row r="5" spans="1:9" ht="18" customHeight="1" x14ac:dyDescent="0.15">
      <c r="A5" s="14"/>
      <c r="B5" s="25" t="s">
        <v>18</v>
      </c>
      <c r="C5" s="13"/>
      <c r="D5" s="13"/>
      <c r="E5" s="13"/>
      <c r="F5" s="5"/>
      <c r="G5" s="5"/>
      <c r="H5" s="5"/>
      <c r="I5" s="6"/>
    </row>
    <row r="6" spans="1:9" ht="12.95" customHeight="1" x14ac:dyDescent="0.15">
      <c r="A6" s="91" t="s">
        <v>24</v>
      </c>
      <c r="B6" s="7" t="s">
        <v>0</v>
      </c>
      <c r="C6" s="4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3" t="s">
        <v>7</v>
      </c>
      <c r="I6" s="8" t="s">
        <v>8</v>
      </c>
    </row>
    <row r="7" spans="1:9" ht="12.95" customHeight="1" x14ac:dyDescent="0.15">
      <c r="A7" s="31"/>
      <c r="B7" s="7" t="s">
        <v>1</v>
      </c>
      <c r="C7" s="32">
        <v>523</v>
      </c>
      <c r="D7" s="32">
        <f>SUM(C7*2)</f>
        <v>1046</v>
      </c>
      <c r="E7" s="32">
        <f>SUM(C7*3)</f>
        <v>1569</v>
      </c>
      <c r="F7" s="32">
        <f>SUM(C7*4)</f>
        <v>2092</v>
      </c>
      <c r="G7" s="32">
        <f>SUM(C7*5)</f>
        <v>2615</v>
      </c>
      <c r="H7" s="32">
        <f>SUM(C7*6)</f>
        <v>3138</v>
      </c>
      <c r="I7" s="33">
        <f>SUM(C7*7)</f>
        <v>3661</v>
      </c>
    </row>
    <row r="8" spans="1:9" ht="12.95" customHeight="1" x14ac:dyDescent="0.15">
      <c r="A8" s="15"/>
      <c r="B8" s="22" t="s">
        <v>40</v>
      </c>
      <c r="C8" s="34">
        <v>12</v>
      </c>
      <c r="D8" s="35">
        <v>24</v>
      </c>
      <c r="E8" s="34">
        <v>36</v>
      </c>
      <c r="F8" s="35">
        <v>48</v>
      </c>
      <c r="G8" s="34">
        <v>60</v>
      </c>
      <c r="H8" s="35">
        <v>72</v>
      </c>
      <c r="I8" s="36">
        <v>84</v>
      </c>
    </row>
    <row r="9" spans="1:9" ht="12.95" customHeight="1" x14ac:dyDescent="0.15">
      <c r="A9" s="15"/>
      <c r="B9" s="23" t="s">
        <v>62</v>
      </c>
      <c r="C9" s="37">
        <v>0</v>
      </c>
      <c r="D9" s="38">
        <f>SUM(C9*2)</f>
        <v>0</v>
      </c>
      <c r="E9" s="37">
        <f>SUM(C9*3)</f>
        <v>0</v>
      </c>
      <c r="F9" s="38">
        <f>SUM(C9*4)</f>
        <v>0</v>
      </c>
      <c r="G9" s="37">
        <f>SUM(C9*5)</f>
        <v>0</v>
      </c>
      <c r="H9" s="38">
        <f>SUM(C9*6)</f>
        <v>0</v>
      </c>
      <c r="I9" s="39">
        <f>SUM(C9*7)</f>
        <v>0</v>
      </c>
    </row>
    <row r="10" spans="1:9" ht="12.95" customHeight="1" x14ac:dyDescent="0.15">
      <c r="A10" s="15"/>
      <c r="B10" s="23" t="s">
        <v>63</v>
      </c>
      <c r="C10" s="37">
        <v>0</v>
      </c>
      <c r="D10" s="38">
        <f>SUM(C10*2)</f>
        <v>0</v>
      </c>
      <c r="E10" s="37">
        <f>SUM(C10*3)</f>
        <v>0</v>
      </c>
      <c r="F10" s="38">
        <f>SUM(C10*4)</f>
        <v>0</v>
      </c>
      <c r="G10" s="37">
        <f>SUM(C10*5)</f>
        <v>0</v>
      </c>
      <c r="H10" s="38">
        <f>SUM(C10*6)</f>
        <v>0</v>
      </c>
      <c r="I10" s="39">
        <f>SUM(C10*7)</f>
        <v>0</v>
      </c>
    </row>
    <row r="11" spans="1:9" ht="12.95" customHeight="1" x14ac:dyDescent="0.15">
      <c r="A11" s="15"/>
      <c r="B11" s="23" t="s">
        <v>51</v>
      </c>
      <c r="C11" s="37">
        <v>0</v>
      </c>
      <c r="D11" s="38">
        <f>SUM(C11*2)</f>
        <v>0</v>
      </c>
      <c r="E11" s="37">
        <f>SUM(C11*3)</f>
        <v>0</v>
      </c>
      <c r="F11" s="38">
        <f>SUM(C11*4)</f>
        <v>0</v>
      </c>
      <c r="G11" s="37">
        <f>SUM(C11*5)</f>
        <v>0</v>
      </c>
      <c r="H11" s="38">
        <f>SUM(C11*6)</f>
        <v>0</v>
      </c>
      <c r="I11" s="39">
        <f>SUM(C11*7)</f>
        <v>0</v>
      </c>
    </row>
    <row r="12" spans="1:9" ht="12.95" customHeight="1" x14ac:dyDescent="0.15">
      <c r="A12" s="15"/>
      <c r="B12" s="23" t="s">
        <v>70</v>
      </c>
      <c r="C12" s="37">
        <v>18</v>
      </c>
      <c r="D12" s="38">
        <f>SUM(C12*2)</f>
        <v>36</v>
      </c>
      <c r="E12" s="37">
        <f>SUM(C12*3)</f>
        <v>54</v>
      </c>
      <c r="F12" s="38">
        <f>SUM(C12*4)</f>
        <v>72</v>
      </c>
      <c r="G12" s="37">
        <f>SUM(C12*5)</f>
        <v>90</v>
      </c>
      <c r="H12" s="38">
        <f>SUM(C12*6)</f>
        <v>108</v>
      </c>
      <c r="I12" s="39">
        <f>SUM(C12*7)</f>
        <v>126</v>
      </c>
    </row>
    <row r="13" spans="1:9" ht="12.95" customHeight="1" x14ac:dyDescent="0.15">
      <c r="A13" s="15"/>
      <c r="B13" s="23" t="s">
        <v>10</v>
      </c>
      <c r="C13" s="37">
        <v>368</v>
      </c>
      <c r="D13" s="38">
        <v>368</v>
      </c>
      <c r="E13" s="37">
        <v>368</v>
      </c>
      <c r="F13" s="38">
        <v>368</v>
      </c>
      <c r="G13" s="37">
        <v>368</v>
      </c>
      <c r="H13" s="38">
        <v>368</v>
      </c>
      <c r="I13" s="39">
        <v>368</v>
      </c>
    </row>
    <row r="14" spans="1:9" ht="12.95" customHeight="1" x14ac:dyDescent="0.15">
      <c r="A14" s="15"/>
      <c r="B14" s="24" t="s">
        <v>9</v>
      </c>
      <c r="C14" s="40">
        <f t="shared" ref="C14:I14" si="0">SUM(C7:C13)</f>
        <v>921</v>
      </c>
      <c r="D14" s="41">
        <f t="shared" si="0"/>
        <v>1474</v>
      </c>
      <c r="E14" s="40">
        <f t="shared" si="0"/>
        <v>2027</v>
      </c>
      <c r="F14" s="41">
        <f t="shared" si="0"/>
        <v>2580</v>
      </c>
      <c r="G14" s="40">
        <f t="shared" si="0"/>
        <v>3133</v>
      </c>
      <c r="H14" s="41">
        <f t="shared" si="0"/>
        <v>3686</v>
      </c>
      <c r="I14" s="42">
        <f t="shared" si="0"/>
        <v>4239</v>
      </c>
    </row>
    <row r="15" spans="1:9" ht="12.95" customHeight="1" x14ac:dyDescent="0.15">
      <c r="A15" s="15"/>
      <c r="B15" s="7" t="s">
        <v>78</v>
      </c>
      <c r="C15" s="32">
        <f>ROUND((C14)*83/1000,0)</f>
        <v>76</v>
      </c>
      <c r="D15" s="32">
        <f t="shared" ref="D15:I15" si="1">ROUND((D14)*83/1000,0)</f>
        <v>122</v>
      </c>
      <c r="E15" s="32">
        <f t="shared" si="1"/>
        <v>168</v>
      </c>
      <c r="F15" s="32">
        <f t="shared" si="1"/>
        <v>214</v>
      </c>
      <c r="G15" s="32">
        <f t="shared" si="1"/>
        <v>260</v>
      </c>
      <c r="H15" s="32">
        <f t="shared" si="1"/>
        <v>306</v>
      </c>
      <c r="I15" s="33">
        <f t="shared" si="1"/>
        <v>352</v>
      </c>
    </row>
    <row r="16" spans="1:9" ht="12.95" customHeight="1" x14ac:dyDescent="0.15">
      <c r="A16" s="15"/>
      <c r="B16" s="7" t="s">
        <v>76</v>
      </c>
      <c r="C16" s="32">
        <f>ROUND((C14)*27/1000,0)</f>
        <v>25</v>
      </c>
      <c r="D16" s="32">
        <f t="shared" ref="D16:I16" si="2">ROUND((D14)*27/1000,0)</f>
        <v>40</v>
      </c>
      <c r="E16" s="32">
        <f t="shared" si="2"/>
        <v>55</v>
      </c>
      <c r="F16" s="32">
        <f t="shared" si="2"/>
        <v>70</v>
      </c>
      <c r="G16" s="32">
        <f t="shared" si="2"/>
        <v>85</v>
      </c>
      <c r="H16" s="32">
        <f t="shared" si="2"/>
        <v>100</v>
      </c>
      <c r="I16" s="33">
        <f t="shared" si="2"/>
        <v>114</v>
      </c>
    </row>
    <row r="17" spans="1:9" ht="12.95" customHeight="1" x14ac:dyDescent="0.15">
      <c r="A17" s="15"/>
      <c r="B17" s="116" t="s">
        <v>77</v>
      </c>
      <c r="C17" s="32">
        <f>ROUND((C14)*16/1000,0)</f>
        <v>15</v>
      </c>
      <c r="D17" s="32">
        <f t="shared" ref="D17:I17" si="3">ROUND((D14)*16/1000,0)</f>
        <v>24</v>
      </c>
      <c r="E17" s="32">
        <f t="shared" si="3"/>
        <v>32</v>
      </c>
      <c r="F17" s="32">
        <f t="shared" si="3"/>
        <v>41</v>
      </c>
      <c r="G17" s="32">
        <f t="shared" si="3"/>
        <v>50</v>
      </c>
      <c r="H17" s="32">
        <f t="shared" si="3"/>
        <v>59</v>
      </c>
      <c r="I17" s="33">
        <f t="shared" si="3"/>
        <v>68</v>
      </c>
    </row>
    <row r="18" spans="1:9" ht="12.95" customHeight="1" x14ac:dyDescent="0.15">
      <c r="A18" s="15"/>
      <c r="B18" s="10" t="s">
        <v>11</v>
      </c>
      <c r="C18" s="37">
        <f>ROUNDDOWN((C14+C15+C16+C17)*11.1,0)</f>
        <v>11510</v>
      </c>
      <c r="D18" s="37">
        <f>ROUNDDOWN((D14+D15+D16+D17)*11.1,0)</f>
        <v>18426</v>
      </c>
      <c r="E18" s="37">
        <f t="shared" ref="E18:H18" si="4">ROUNDDOWN((E14+E15+E16+E17)*11.1,0)</f>
        <v>25330</v>
      </c>
      <c r="F18" s="37">
        <f t="shared" si="4"/>
        <v>32245</v>
      </c>
      <c r="G18" s="37">
        <f t="shared" si="4"/>
        <v>39160</v>
      </c>
      <c r="H18" s="37">
        <f t="shared" si="4"/>
        <v>46076</v>
      </c>
      <c r="I18" s="39">
        <f>ROUNDDOWN((I14+I15+I16+I17)*11.1,0)</f>
        <v>52980</v>
      </c>
    </row>
    <row r="19" spans="1:9" ht="12.95" customHeight="1" x14ac:dyDescent="0.15">
      <c r="A19" s="15"/>
      <c r="B19" s="11" t="s">
        <v>17</v>
      </c>
      <c r="C19" s="37">
        <f>ROUNDDOWN(C18*0.9,0)</f>
        <v>10359</v>
      </c>
      <c r="D19" s="37">
        <f t="shared" ref="D19:I19" si="5">ROUNDDOWN(D18*0.9,0)</f>
        <v>16583</v>
      </c>
      <c r="E19" s="37">
        <f t="shared" si="5"/>
        <v>22797</v>
      </c>
      <c r="F19" s="37">
        <f t="shared" si="5"/>
        <v>29020</v>
      </c>
      <c r="G19" s="37">
        <f t="shared" si="5"/>
        <v>35244</v>
      </c>
      <c r="H19" s="37">
        <f t="shared" si="5"/>
        <v>41468</v>
      </c>
      <c r="I19" s="39">
        <f t="shared" si="5"/>
        <v>47682</v>
      </c>
    </row>
    <row r="20" spans="1:9" ht="12.95" customHeight="1" x14ac:dyDescent="0.15">
      <c r="A20" s="15"/>
      <c r="B20" s="9" t="s">
        <v>12</v>
      </c>
      <c r="C20" s="34">
        <f>C18-C19</f>
        <v>1151</v>
      </c>
      <c r="D20" s="34">
        <f t="shared" ref="D20:I20" si="6">D18-D19</f>
        <v>1843</v>
      </c>
      <c r="E20" s="34">
        <f t="shared" si="6"/>
        <v>2533</v>
      </c>
      <c r="F20" s="34">
        <f t="shared" si="6"/>
        <v>3225</v>
      </c>
      <c r="G20" s="34">
        <f t="shared" si="6"/>
        <v>3916</v>
      </c>
      <c r="H20" s="34">
        <f t="shared" si="6"/>
        <v>4608</v>
      </c>
      <c r="I20" s="36">
        <f t="shared" si="6"/>
        <v>5298</v>
      </c>
    </row>
    <row r="21" spans="1:9" ht="12.95" customHeight="1" x14ac:dyDescent="0.15">
      <c r="A21" s="15"/>
      <c r="B21" s="10" t="s">
        <v>13</v>
      </c>
      <c r="C21" s="37">
        <v>600</v>
      </c>
      <c r="D21" s="37">
        <f>SUM(C21+320)</f>
        <v>920</v>
      </c>
      <c r="E21" s="37">
        <f>SUM(C21*2+320)</f>
        <v>1520</v>
      </c>
      <c r="F21" s="37">
        <f>SUM(C21*3+320)</f>
        <v>2120</v>
      </c>
      <c r="G21" s="37">
        <f>SUM(C21*4+320)</f>
        <v>2720</v>
      </c>
      <c r="H21" s="37">
        <f>SUM(C21*5+320)</f>
        <v>3320</v>
      </c>
      <c r="I21" s="39">
        <f>SUM(C21*6+320)</f>
        <v>3920</v>
      </c>
    </row>
    <row r="22" spans="1:9" ht="12.95" customHeight="1" x14ac:dyDescent="0.15">
      <c r="A22" s="15"/>
      <c r="B22" s="10" t="s">
        <v>14</v>
      </c>
      <c r="C22" s="37">
        <v>820</v>
      </c>
      <c r="D22" s="37">
        <f>SUM(C22*2)</f>
        <v>1640</v>
      </c>
      <c r="E22" s="37">
        <f>SUM(C22*3)</f>
        <v>2460</v>
      </c>
      <c r="F22" s="37">
        <f>SUM(C22*4)</f>
        <v>3280</v>
      </c>
      <c r="G22" s="37">
        <f>SUM(C22*5)</f>
        <v>4100</v>
      </c>
      <c r="H22" s="37">
        <f>SUM(C22*6)</f>
        <v>4920</v>
      </c>
      <c r="I22" s="39">
        <f>SUM(C22*7)</f>
        <v>5740</v>
      </c>
    </row>
    <row r="23" spans="1:9" ht="12.95" customHeight="1" thickBot="1" x14ac:dyDescent="0.2">
      <c r="A23" s="15"/>
      <c r="B23" s="12" t="s">
        <v>15</v>
      </c>
      <c r="C23" s="88">
        <v>100</v>
      </c>
      <c r="D23" s="89">
        <v>100</v>
      </c>
      <c r="E23" s="88">
        <v>200</v>
      </c>
      <c r="F23" s="89">
        <v>300</v>
      </c>
      <c r="G23" s="88">
        <v>400</v>
      </c>
      <c r="H23" s="89">
        <v>500</v>
      </c>
      <c r="I23" s="90">
        <v>600</v>
      </c>
    </row>
    <row r="24" spans="1:9" s="66" customFormat="1" ht="18.75" customHeight="1" thickBot="1" x14ac:dyDescent="0.2">
      <c r="A24" s="62"/>
      <c r="B24" s="85" t="s">
        <v>16</v>
      </c>
      <c r="C24" s="86">
        <f>SUM(C20:C23)</f>
        <v>2671</v>
      </c>
      <c r="D24" s="86">
        <f t="shared" ref="D24:I24" si="7">SUM(D20:D23)</f>
        <v>4503</v>
      </c>
      <c r="E24" s="86">
        <f t="shared" si="7"/>
        <v>6713</v>
      </c>
      <c r="F24" s="86">
        <f t="shared" si="7"/>
        <v>8925</v>
      </c>
      <c r="G24" s="86">
        <f t="shared" si="7"/>
        <v>11136</v>
      </c>
      <c r="H24" s="86">
        <f t="shared" si="7"/>
        <v>13348</v>
      </c>
      <c r="I24" s="87">
        <f t="shared" si="7"/>
        <v>15558</v>
      </c>
    </row>
    <row r="25" spans="1:9" ht="31.5" customHeight="1" thickBot="1" x14ac:dyDescent="0.2">
      <c r="A25" s="2"/>
    </row>
    <row r="26" spans="1:9" ht="18" customHeight="1" x14ac:dyDescent="0.15">
      <c r="A26" s="14"/>
      <c r="B26" s="25" t="s">
        <v>18</v>
      </c>
      <c r="C26" s="13"/>
      <c r="D26" s="13"/>
      <c r="E26" s="13"/>
      <c r="F26" s="5"/>
      <c r="G26" s="5"/>
      <c r="H26" s="5"/>
      <c r="I26" s="6"/>
    </row>
    <row r="27" spans="1:9" ht="12.95" customHeight="1" x14ac:dyDescent="0.15">
      <c r="A27" s="91" t="s">
        <v>25</v>
      </c>
      <c r="B27" s="7" t="s">
        <v>0</v>
      </c>
      <c r="C27" s="4" t="s">
        <v>2</v>
      </c>
      <c r="D27" s="3" t="s">
        <v>3</v>
      </c>
      <c r="E27" s="4" t="s">
        <v>4</v>
      </c>
      <c r="F27" s="3" t="s">
        <v>5</v>
      </c>
      <c r="G27" s="4" t="s">
        <v>6</v>
      </c>
      <c r="H27" s="3" t="s">
        <v>7</v>
      </c>
      <c r="I27" s="8" t="s">
        <v>8</v>
      </c>
    </row>
    <row r="28" spans="1:9" ht="12.95" customHeight="1" x14ac:dyDescent="0.15">
      <c r="A28" s="31"/>
      <c r="B28" s="7" t="s">
        <v>1</v>
      </c>
      <c r="C28" s="32">
        <v>649</v>
      </c>
      <c r="D28" s="32">
        <f>SUM(C28*2)</f>
        <v>1298</v>
      </c>
      <c r="E28" s="32">
        <f>SUM(C28*3)</f>
        <v>1947</v>
      </c>
      <c r="F28" s="32">
        <f>SUM(C28*4)</f>
        <v>2596</v>
      </c>
      <c r="G28" s="32">
        <f>SUM(C28*5)</f>
        <v>3245</v>
      </c>
      <c r="H28" s="32">
        <f>SUM(C28*6)</f>
        <v>3894</v>
      </c>
      <c r="I28" s="33">
        <f>SUM(C28*7)</f>
        <v>4543</v>
      </c>
    </row>
    <row r="29" spans="1:9" ht="12.95" customHeight="1" x14ac:dyDescent="0.15">
      <c r="A29" s="15"/>
      <c r="B29" s="22" t="s">
        <v>40</v>
      </c>
      <c r="C29" s="34">
        <v>12</v>
      </c>
      <c r="D29" s="35">
        <v>24</v>
      </c>
      <c r="E29" s="34">
        <v>36</v>
      </c>
      <c r="F29" s="35">
        <v>48</v>
      </c>
      <c r="G29" s="34">
        <v>60</v>
      </c>
      <c r="H29" s="35">
        <v>72</v>
      </c>
      <c r="I29" s="36">
        <v>84</v>
      </c>
    </row>
    <row r="30" spans="1:9" ht="12.95" customHeight="1" x14ac:dyDescent="0.15">
      <c r="A30" s="15"/>
      <c r="B30" s="23" t="s">
        <v>62</v>
      </c>
      <c r="C30" s="37">
        <v>0</v>
      </c>
      <c r="D30" s="38">
        <f>SUM(C30*2)</f>
        <v>0</v>
      </c>
      <c r="E30" s="37">
        <f>SUM(C30*3)</f>
        <v>0</v>
      </c>
      <c r="F30" s="38">
        <f>SUM(C30*4)</f>
        <v>0</v>
      </c>
      <c r="G30" s="37">
        <f>SUM(C30*5)</f>
        <v>0</v>
      </c>
      <c r="H30" s="38">
        <f>SUM(C30*6)</f>
        <v>0</v>
      </c>
      <c r="I30" s="39">
        <f>SUM(C30*7)</f>
        <v>0</v>
      </c>
    </row>
    <row r="31" spans="1:9" ht="12.95" customHeight="1" x14ac:dyDescent="0.15">
      <c r="A31" s="15"/>
      <c r="B31" s="23" t="s">
        <v>63</v>
      </c>
      <c r="C31" s="37">
        <v>0</v>
      </c>
      <c r="D31" s="38">
        <f>SUM(C31*2)</f>
        <v>0</v>
      </c>
      <c r="E31" s="37">
        <f>SUM(C31*3)</f>
        <v>0</v>
      </c>
      <c r="F31" s="38">
        <f>SUM(C31*4)</f>
        <v>0</v>
      </c>
      <c r="G31" s="37">
        <f>SUM(C31*5)</f>
        <v>0</v>
      </c>
      <c r="H31" s="38">
        <f>SUM(C31*6)</f>
        <v>0</v>
      </c>
      <c r="I31" s="39">
        <f>SUM(C31*7)</f>
        <v>0</v>
      </c>
    </row>
    <row r="32" spans="1:9" ht="12.95" customHeight="1" x14ac:dyDescent="0.15">
      <c r="A32" s="15"/>
      <c r="B32" s="23" t="s">
        <v>51</v>
      </c>
      <c r="C32" s="37">
        <v>0</v>
      </c>
      <c r="D32" s="38">
        <f>SUM(C32*2)</f>
        <v>0</v>
      </c>
      <c r="E32" s="37">
        <f>SUM(C32*3)</f>
        <v>0</v>
      </c>
      <c r="F32" s="38">
        <f>SUM(C32*4)</f>
        <v>0</v>
      </c>
      <c r="G32" s="37">
        <f>SUM(C32*5)</f>
        <v>0</v>
      </c>
      <c r="H32" s="38">
        <f>SUM(C32*6)</f>
        <v>0</v>
      </c>
      <c r="I32" s="39">
        <f>SUM(C32*7)</f>
        <v>0</v>
      </c>
    </row>
    <row r="33" spans="1:9" ht="12.95" customHeight="1" x14ac:dyDescent="0.15">
      <c r="A33" s="15"/>
      <c r="B33" s="23" t="s">
        <v>70</v>
      </c>
      <c r="C33" s="37">
        <v>18</v>
      </c>
      <c r="D33" s="38">
        <f>SUM(C33*2)</f>
        <v>36</v>
      </c>
      <c r="E33" s="37">
        <f>SUM(C33*3)</f>
        <v>54</v>
      </c>
      <c r="F33" s="38">
        <f>SUM(C33*4)</f>
        <v>72</v>
      </c>
      <c r="G33" s="37">
        <f>SUM(C33*5)</f>
        <v>90</v>
      </c>
      <c r="H33" s="38">
        <f>SUM(C33*6)</f>
        <v>108</v>
      </c>
      <c r="I33" s="39">
        <f>SUM(C33*7)</f>
        <v>126</v>
      </c>
    </row>
    <row r="34" spans="1:9" ht="12.95" customHeight="1" x14ac:dyDescent="0.15">
      <c r="A34" s="15"/>
      <c r="B34" s="23" t="s">
        <v>10</v>
      </c>
      <c r="C34" s="37">
        <v>368</v>
      </c>
      <c r="D34" s="38">
        <v>368</v>
      </c>
      <c r="E34" s="37">
        <v>368</v>
      </c>
      <c r="F34" s="38">
        <v>368</v>
      </c>
      <c r="G34" s="37">
        <v>368</v>
      </c>
      <c r="H34" s="38">
        <v>368</v>
      </c>
      <c r="I34" s="39">
        <v>368</v>
      </c>
    </row>
    <row r="35" spans="1:9" ht="12.95" customHeight="1" x14ac:dyDescent="0.15">
      <c r="A35" s="15"/>
      <c r="B35" s="24" t="s">
        <v>9</v>
      </c>
      <c r="C35" s="40">
        <f t="shared" ref="C35:I35" si="8">SUM(C28:C34)</f>
        <v>1047</v>
      </c>
      <c r="D35" s="41">
        <f t="shared" si="8"/>
        <v>1726</v>
      </c>
      <c r="E35" s="40">
        <f t="shared" si="8"/>
        <v>2405</v>
      </c>
      <c r="F35" s="41">
        <f t="shared" si="8"/>
        <v>3084</v>
      </c>
      <c r="G35" s="40">
        <f t="shared" si="8"/>
        <v>3763</v>
      </c>
      <c r="H35" s="41">
        <f t="shared" si="8"/>
        <v>4442</v>
      </c>
      <c r="I35" s="42">
        <f t="shared" si="8"/>
        <v>5121</v>
      </c>
    </row>
    <row r="36" spans="1:9" ht="12.95" customHeight="1" x14ac:dyDescent="0.15">
      <c r="A36" s="15"/>
      <c r="B36" s="7" t="s">
        <v>78</v>
      </c>
      <c r="C36" s="32">
        <f>ROUND((C35)*83/1000,0)</f>
        <v>87</v>
      </c>
      <c r="D36" s="32">
        <f t="shared" ref="D36" si="9">ROUND((D35)*83/1000,0)</f>
        <v>143</v>
      </c>
      <c r="E36" s="32">
        <f t="shared" ref="E36" si="10">ROUND((E35)*83/1000,0)</f>
        <v>200</v>
      </c>
      <c r="F36" s="32">
        <f t="shared" ref="F36" si="11">ROUND((F35)*83/1000,0)</f>
        <v>256</v>
      </c>
      <c r="G36" s="32">
        <f t="shared" ref="G36" si="12">ROUND((G35)*83/1000,0)</f>
        <v>312</v>
      </c>
      <c r="H36" s="32">
        <f t="shared" ref="H36" si="13">ROUND((H35)*83/1000,0)</f>
        <v>369</v>
      </c>
      <c r="I36" s="33">
        <f t="shared" ref="I36" si="14">ROUND((I35)*83/1000,0)</f>
        <v>425</v>
      </c>
    </row>
    <row r="37" spans="1:9" ht="12.95" customHeight="1" x14ac:dyDescent="0.15">
      <c r="A37" s="15"/>
      <c r="B37" s="7" t="s">
        <v>76</v>
      </c>
      <c r="C37" s="32">
        <f>ROUND((C35)*27/1000,0)</f>
        <v>28</v>
      </c>
      <c r="D37" s="32">
        <f t="shared" ref="D37:I37" si="15">ROUND((D35)*27/1000,0)</f>
        <v>47</v>
      </c>
      <c r="E37" s="32">
        <f t="shared" si="15"/>
        <v>65</v>
      </c>
      <c r="F37" s="32">
        <f t="shared" si="15"/>
        <v>83</v>
      </c>
      <c r="G37" s="32">
        <f t="shared" si="15"/>
        <v>102</v>
      </c>
      <c r="H37" s="32">
        <f t="shared" si="15"/>
        <v>120</v>
      </c>
      <c r="I37" s="33">
        <f t="shared" si="15"/>
        <v>138</v>
      </c>
    </row>
    <row r="38" spans="1:9" ht="12.95" customHeight="1" x14ac:dyDescent="0.15">
      <c r="A38" s="15"/>
      <c r="B38" s="116" t="s">
        <v>77</v>
      </c>
      <c r="C38" s="32">
        <f>ROUND((C35)*16/1000,0)</f>
        <v>17</v>
      </c>
      <c r="D38" s="32">
        <f t="shared" ref="D38:I38" si="16">ROUND((D35)*16/1000,0)</f>
        <v>28</v>
      </c>
      <c r="E38" s="32">
        <f t="shared" si="16"/>
        <v>38</v>
      </c>
      <c r="F38" s="32">
        <f t="shared" si="16"/>
        <v>49</v>
      </c>
      <c r="G38" s="32">
        <f t="shared" si="16"/>
        <v>60</v>
      </c>
      <c r="H38" s="32">
        <f t="shared" si="16"/>
        <v>71</v>
      </c>
      <c r="I38" s="33">
        <f t="shared" si="16"/>
        <v>82</v>
      </c>
    </row>
    <row r="39" spans="1:9" ht="12.95" customHeight="1" x14ac:dyDescent="0.15">
      <c r="A39" s="15"/>
      <c r="B39" s="10" t="s">
        <v>11</v>
      </c>
      <c r="C39" s="37">
        <f>ROUNDDOWN((C35+C36+C37+C38)*11.1,0)</f>
        <v>13086</v>
      </c>
      <c r="D39" s="37">
        <f>ROUNDDOWN((D35+D36+D37+D38)*11.1,0)</f>
        <v>21578</v>
      </c>
      <c r="E39" s="37">
        <f t="shared" ref="E39" si="17">ROUNDDOWN((E35+E36+E37+E38)*11.1,0)</f>
        <v>30058</v>
      </c>
      <c r="F39" s="37">
        <f t="shared" ref="F39" si="18">ROUNDDOWN((F35+F36+F37+F38)*11.1,0)</f>
        <v>38539</v>
      </c>
      <c r="G39" s="37">
        <f t="shared" ref="G39" si="19">ROUNDDOWN((G35+G36+G37+G38)*11.1,0)</f>
        <v>47030</v>
      </c>
      <c r="H39" s="37">
        <f t="shared" ref="H39" si="20">ROUNDDOWN((H35+H36+H37+H38)*11.1,0)</f>
        <v>55522</v>
      </c>
      <c r="I39" s="39">
        <f>ROUNDDOWN((I35+I36+I37+I38)*11.1,0)</f>
        <v>64002</v>
      </c>
    </row>
    <row r="40" spans="1:9" ht="12.95" customHeight="1" x14ac:dyDescent="0.15">
      <c r="A40" s="15"/>
      <c r="B40" s="11" t="s">
        <v>17</v>
      </c>
      <c r="C40" s="37">
        <f>ROUNDDOWN(C39*0.9,0)</f>
        <v>11777</v>
      </c>
      <c r="D40" s="37">
        <f t="shared" ref="D40:I40" si="21">ROUNDDOWN(D39*0.9,0)</f>
        <v>19420</v>
      </c>
      <c r="E40" s="37">
        <f t="shared" si="21"/>
        <v>27052</v>
      </c>
      <c r="F40" s="37">
        <f t="shared" si="21"/>
        <v>34685</v>
      </c>
      <c r="G40" s="37">
        <f t="shared" si="21"/>
        <v>42327</v>
      </c>
      <c r="H40" s="37">
        <f t="shared" si="21"/>
        <v>49969</v>
      </c>
      <c r="I40" s="39">
        <f t="shared" si="21"/>
        <v>57601</v>
      </c>
    </row>
    <row r="41" spans="1:9" ht="12.95" customHeight="1" x14ac:dyDescent="0.15">
      <c r="A41" s="15"/>
      <c r="B41" s="9" t="s">
        <v>12</v>
      </c>
      <c r="C41" s="34">
        <f>C39-C40</f>
        <v>1309</v>
      </c>
      <c r="D41" s="34">
        <f t="shared" ref="D41:I41" si="22">D39-D40</f>
        <v>2158</v>
      </c>
      <c r="E41" s="34">
        <f t="shared" si="22"/>
        <v>3006</v>
      </c>
      <c r="F41" s="34">
        <f t="shared" si="22"/>
        <v>3854</v>
      </c>
      <c r="G41" s="34">
        <f t="shared" si="22"/>
        <v>4703</v>
      </c>
      <c r="H41" s="34">
        <f t="shared" si="22"/>
        <v>5553</v>
      </c>
      <c r="I41" s="36">
        <f t="shared" si="22"/>
        <v>6401</v>
      </c>
    </row>
    <row r="42" spans="1:9" ht="12.95" customHeight="1" x14ac:dyDescent="0.15">
      <c r="A42" s="15"/>
      <c r="B42" s="10" t="s">
        <v>13</v>
      </c>
      <c r="C42" s="37">
        <v>600</v>
      </c>
      <c r="D42" s="37">
        <f>SUM(C42+320)</f>
        <v>920</v>
      </c>
      <c r="E42" s="37">
        <f>SUM(C42*2+320)</f>
        <v>1520</v>
      </c>
      <c r="F42" s="37">
        <f>SUM(C42*3+320)</f>
        <v>2120</v>
      </c>
      <c r="G42" s="37">
        <f>SUM(C42*4+320)</f>
        <v>2720</v>
      </c>
      <c r="H42" s="37">
        <f>SUM(C42*5+320)</f>
        <v>3320</v>
      </c>
      <c r="I42" s="39">
        <f>SUM(C42*6+320)</f>
        <v>3920</v>
      </c>
    </row>
    <row r="43" spans="1:9" ht="12.95" customHeight="1" x14ac:dyDescent="0.15">
      <c r="A43" s="15"/>
      <c r="B43" s="10" t="s">
        <v>14</v>
      </c>
      <c r="C43" s="37">
        <v>820</v>
      </c>
      <c r="D43" s="37">
        <f>SUM(C43*2)</f>
        <v>1640</v>
      </c>
      <c r="E43" s="37">
        <f>SUM(C43*3)</f>
        <v>2460</v>
      </c>
      <c r="F43" s="37">
        <f>SUM(C43*4)</f>
        <v>3280</v>
      </c>
      <c r="G43" s="37">
        <f>SUM(C43*5)</f>
        <v>4100</v>
      </c>
      <c r="H43" s="37">
        <f>SUM(C43*6)</f>
        <v>4920</v>
      </c>
      <c r="I43" s="39">
        <f>SUM(C43*7)</f>
        <v>5740</v>
      </c>
    </row>
    <row r="44" spans="1:9" ht="12.95" customHeight="1" thickBot="1" x14ac:dyDescent="0.2">
      <c r="A44" s="15"/>
      <c r="B44" s="12" t="s">
        <v>15</v>
      </c>
      <c r="C44" s="88">
        <v>100</v>
      </c>
      <c r="D44" s="89">
        <v>100</v>
      </c>
      <c r="E44" s="88">
        <v>200</v>
      </c>
      <c r="F44" s="89">
        <v>300</v>
      </c>
      <c r="G44" s="88">
        <v>400</v>
      </c>
      <c r="H44" s="89">
        <v>500</v>
      </c>
      <c r="I44" s="90">
        <v>600</v>
      </c>
    </row>
    <row r="45" spans="1:9" s="66" customFormat="1" ht="18.75" customHeight="1" thickBot="1" x14ac:dyDescent="0.2">
      <c r="A45" s="62"/>
      <c r="B45" s="63" t="s">
        <v>16</v>
      </c>
      <c r="C45" s="64">
        <f>SUM(C41:C44)</f>
        <v>2829</v>
      </c>
      <c r="D45" s="64">
        <f t="shared" ref="D45:I45" si="23">SUM(D41:D44)</f>
        <v>4818</v>
      </c>
      <c r="E45" s="64">
        <f t="shared" si="23"/>
        <v>7186</v>
      </c>
      <c r="F45" s="64">
        <f t="shared" si="23"/>
        <v>9554</v>
      </c>
      <c r="G45" s="64">
        <f t="shared" si="23"/>
        <v>11923</v>
      </c>
      <c r="H45" s="64">
        <f t="shared" si="23"/>
        <v>14293</v>
      </c>
      <c r="I45" s="65">
        <f t="shared" si="23"/>
        <v>16661</v>
      </c>
    </row>
    <row r="46" spans="1:9" s="1" customFormat="1" ht="18.75" customHeight="1" x14ac:dyDescent="0.15">
      <c r="B46" s="27"/>
      <c r="C46" s="28"/>
      <c r="D46" s="28"/>
      <c r="E46" s="28"/>
      <c r="F46" s="28"/>
      <c r="G46" s="28"/>
      <c r="H46" s="28"/>
      <c r="I46" s="28"/>
    </row>
    <row r="47" spans="1:9" ht="22.5" customHeight="1" x14ac:dyDescent="0.15">
      <c r="G47" s="118" t="s">
        <v>84</v>
      </c>
      <c r="H47" s="118"/>
      <c r="I47" s="118"/>
    </row>
    <row r="48" spans="1:9" ht="14.25" x14ac:dyDescent="0.15">
      <c r="A48" s="119" t="s">
        <v>59</v>
      </c>
      <c r="B48" s="119"/>
      <c r="C48" s="119"/>
      <c r="D48" s="119"/>
      <c r="E48" s="119"/>
      <c r="F48" s="119"/>
      <c r="G48" s="119"/>
      <c r="H48" s="119"/>
    </row>
    <row r="49" spans="1:9" ht="13.5" customHeight="1" thickBot="1" x14ac:dyDescent="0.2">
      <c r="A49" s="1"/>
      <c r="B49" s="1"/>
      <c r="H49" s="104" t="s">
        <v>43</v>
      </c>
      <c r="I49" s="104"/>
    </row>
    <row r="50" spans="1:9" ht="18" customHeight="1" thickBot="1" x14ac:dyDescent="0.2">
      <c r="A50" s="29"/>
      <c r="B50" s="25" t="s">
        <v>18</v>
      </c>
      <c r="C50" s="13"/>
      <c r="D50" s="13"/>
      <c r="E50" s="13"/>
      <c r="F50" s="5"/>
      <c r="G50" s="5"/>
      <c r="H50" s="5"/>
      <c r="I50" s="6"/>
    </row>
    <row r="51" spans="1:9" ht="12.95" customHeight="1" x14ac:dyDescent="0.15">
      <c r="A51" s="31" t="s">
        <v>19</v>
      </c>
      <c r="B51" s="19" t="s">
        <v>0</v>
      </c>
      <c r="C51" s="17" t="s">
        <v>2</v>
      </c>
      <c r="D51" s="16" t="s">
        <v>3</v>
      </c>
      <c r="E51" s="17" t="s">
        <v>4</v>
      </c>
      <c r="F51" s="16" t="s">
        <v>5</v>
      </c>
      <c r="G51" s="17" t="s">
        <v>6</v>
      </c>
      <c r="H51" s="16" t="s">
        <v>7</v>
      </c>
      <c r="I51" s="20" t="s">
        <v>8</v>
      </c>
    </row>
    <row r="52" spans="1:9" ht="12.95" customHeight="1" x14ac:dyDescent="0.15">
      <c r="A52" s="15"/>
      <c r="B52" s="21" t="s">
        <v>1</v>
      </c>
      <c r="C52" s="32">
        <v>696</v>
      </c>
      <c r="D52" s="32">
        <f>SUM(C52*2)</f>
        <v>1392</v>
      </c>
      <c r="E52" s="32">
        <f>SUM(C52*3)</f>
        <v>2088</v>
      </c>
      <c r="F52" s="43">
        <f>SUM(C52*4)</f>
        <v>2784</v>
      </c>
      <c r="G52" s="32">
        <f>SUM(C52*5)</f>
        <v>3480</v>
      </c>
      <c r="H52" s="43">
        <f>SUM(C52*6)</f>
        <v>4176</v>
      </c>
      <c r="I52" s="33">
        <f>SUM(C52*7)</f>
        <v>4872</v>
      </c>
    </row>
    <row r="53" spans="1:9" ht="12.95" customHeight="1" x14ac:dyDescent="0.15">
      <c r="A53" s="15"/>
      <c r="B53" s="22" t="s">
        <v>40</v>
      </c>
      <c r="C53" s="34">
        <v>12</v>
      </c>
      <c r="D53" s="35">
        <v>24</v>
      </c>
      <c r="E53" s="34">
        <v>36</v>
      </c>
      <c r="F53" s="35">
        <v>48</v>
      </c>
      <c r="G53" s="34">
        <v>60</v>
      </c>
      <c r="H53" s="35">
        <v>72</v>
      </c>
      <c r="I53" s="36">
        <v>84</v>
      </c>
    </row>
    <row r="54" spans="1:9" ht="12.95" customHeight="1" x14ac:dyDescent="0.15">
      <c r="A54" s="15"/>
      <c r="B54" s="23" t="s">
        <v>62</v>
      </c>
      <c r="C54" s="37">
        <v>4</v>
      </c>
      <c r="D54" s="38">
        <f>SUM(C54*2)</f>
        <v>8</v>
      </c>
      <c r="E54" s="37">
        <f>SUM(C54*3)</f>
        <v>12</v>
      </c>
      <c r="F54" s="38">
        <f>SUM(C54*4)</f>
        <v>16</v>
      </c>
      <c r="G54" s="37">
        <f>SUM(C54*5)</f>
        <v>20</v>
      </c>
      <c r="H54" s="38">
        <f>SUM(C54*6)</f>
        <v>24</v>
      </c>
      <c r="I54" s="39">
        <f>SUM(C54*7)</f>
        <v>28</v>
      </c>
    </row>
    <row r="55" spans="1:9" ht="12.95" customHeight="1" x14ac:dyDescent="0.15">
      <c r="A55" s="15"/>
      <c r="B55" s="23" t="s">
        <v>63</v>
      </c>
      <c r="C55" s="37">
        <v>8</v>
      </c>
      <c r="D55" s="38">
        <f>SUM(C55*2)</f>
        <v>16</v>
      </c>
      <c r="E55" s="37">
        <f>SUM(C55*3)</f>
        <v>24</v>
      </c>
      <c r="F55" s="38">
        <f>SUM(C55*4)</f>
        <v>32</v>
      </c>
      <c r="G55" s="37">
        <f>SUM(C55*5)</f>
        <v>40</v>
      </c>
      <c r="H55" s="38">
        <f>SUM(C55*6)</f>
        <v>48</v>
      </c>
      <c r="I55" s="39">
        <f>SUM(C55*7)</f>
        <v>56</v>
      </c>
    </row>
    <row r="56" spans="1:9" ht="12.95" customHeight="1" x14ac:dyDescent="0.15">
      <c r="A56" s="15"/>
      <c r="B56" s="23" t="s">
        <v>51</v>
      </c>
      <c r="C56" s="37">
        <v>18</v>
      </c>
      <c r="D56" s="38">
        <f>SUM(C56*2)</f>
        <v>36</v>
      </c>
      <c r="E56" s="37">
        <f>SUM(C56*3)</f>
        <v>54</v>
      </c>
      <c r="F56" s="38">
        <f>SUM(C56*4)</f>
        <v>72</v>
      </c>
      <c r="G56" s="37">
        <f>SUM(C56*5)</f>
        <v>90</v>
      </c>
      <c r="H56" s="38">
        <f>SUM(C56*6)</f>
        <v>108</v>
      </c>
      <c r="I56" s="39">
        <f>SUM(C56*7)</f>
        <v>126</v>
      </c>
    </row>
    <row r="57" spans="1:9" ht="12.95" customHeight="1" x14ac:dyDescent="0.15">
      <c r="A57" s="15"/>
      <c r="B57" s="23" t="s">
        <v>70</v>
      </c>
      <c r="C57" s="37">
        <v>18</v>
      </c>
      <c r="D57" s="38">
        <f>SUM(C57*2)</f>
        <v>36</v>
      </c>
      <c r="E57" s="37">
        <f>SUM(C57*3)</f>
        <v>54</v>
      </c>
      <c r="F57" s="38">
        <f>SUM(C57*4)</f>
        <v>72</v>
      </c>
      <c r="G57" s="37">
        <f>SUM(C57*5)</f>
        <v>90</v>
      </c>
      <c r="H57" s="38">
        <f>SUM(C57*6)</f>
        <v>108</v>
      </c>
      <c r="I57" s="39">
        <f>SUM(C57*7)</f>
        <v>126</v>
      </c>
    </row>
    <row r="58" spans="1:9" ht="12.95" customHeight="1" x14ac:dyDescent="0.15">
      <c r="A58" s="15"/>
      <c r="B58" s="23" t="s">
        <v>10</v>
      </c>
      <c r="C58" s="37">
        <v>368</v>
      </c>
      <c r="D58" s="37">
        <v>368</v>
      </c>
      <c r="E58" s="38">
        <v>368</v>
      </c>
      <c r="F58" s="37">
        <v>368</v>
      </c>
      <c r="G58" s="38">
        <v>368</v>
      </c>
      <c r="H58" s="37">
        <v>368</v>
      </c>
      <c r="I58" s="44">
        <v>368</v>
      </c>
    </row>
    <row r="59" spans="1:9" ht="12.95" customHeight="1" x14ac:dyDescent="0.15">
      <c r="A59" s="15"/>
      <c r="B59" s="24" t="s">
        <v>9</v>
      </c>
      <c r="C59" s="40">
        <f t="shared" ref="C59:I59" si="24">SUM(C52:C58)</f>
        <v>1124</v>
      </c>
      <c r="D59" s="41">
        <f t="shared" si="24"/>
        <v>1880</v>
      </c>
      <c r="E59" s="40">
        <f t="shared" si="24"/>
        <v>2636</v>
      </c>
      <c r="F59" s="41">
        <f t="shared" si="24"/>
        <v>3392</v>
      </c>
      <c r="G59" s="40">
        <f t="shared" si="24"/>
        <v>4148</v>
      </c>
      <c r="H59" s="41">
        <f t="shared" si="24"/>
        <v>4904</v>
      </c>
      <c r="I59" s="42">
        <f t="shared" si="24"/>
        <v>5660</v>
      </c>
    </row>
    <row r="60" spans="1:9" ht="12.95" customHeight="1" x14ac:dyDescent="0.15">
      <c r="A60" s="15"/>
      <c r="B60" s="7" t="s">
        <v>78</v>
      </c>
      <c r="C60" s="32">
        <f>ROUND((C59)*83/1000,0)</f>
        <v>93</v>
      </c>
      <c r="D60" s="32">
        <f t="shared" ref="D60" si="25">ROUND((D59)*83/1000,0)</f>
        <v>156</v>
      </c>
      <c r="E60" s="32">
        <f t="shared" ref="E60" si="26">ROUND((E59)*83/1000,0)</f>
        <v>219</v>
      </c>
      <c r="F60" s="32">
        <f t="shared" ref="F60" si="27">ROUND((F59)*83/1000,0)</f>
        <v>282</v>
      </c>
      <c r="G60" s="32">
        <f t="shared" ref="G60" si="28">ROUND((G59)*83/1000,0)</f>
        <v>344</v>
      </c>
      <c r="H60" s="32">
        <f t="shared" ref="H60" si="29">ROUND((H59)*83/1000,0)</f>
        <v>407</v>
      </c>
      <c r="I60" s="33">
        <f t="shared" ref="I60" si="30">ROUND((I59)*83/1000,0)</f>
        <v>470</v>
      </c>
    </row>
    <row r="61" spans="1:9" ht="12.95" customHeight="1" x14ac:dyDescent="0.15">
      <c r="A61" s="15"/>
      <c r="B61" s="7" t="s">
        <v>76</v>
      </c>
      <c r="C61" s="32">
        <f>ROUND((C59)*27/1000,0)</f>
        <v>30</v>
      </c>
      <c r="D61" s="32">
        <f t="shared" ref="D61:I61" si="31">ROUND((D59)*27/1000,0)</f>
        <v>51</v>
      </c>
      <c r="E61" s="32">
        <f t="shared" si="31"/>
        <v>71</v>
      </c>
      <c r="F61" s="32">
        <f t="shared" si="31"/>
        <v>92</v>
      </c>
      <c r="G61" s="32">
        <f t="shared" si="31"/>
        <v>112</v>
      </c>
      <c r="H61" s="32">
        <f t="shared" si="31"/>
        <v>132</v>
      </c>
      <c r="I61" s="33">
        <f t="shared" si="31"/>
        <v>153</v>
      </c>
    </row>
    <row r="62" spans="1:9" ht="12.95" customHeight="1" x14ac:dyDescent="0.15">
      <c r="A62" s="15"/>
      <c r="B62" s="116" t="s">
        <v>77</v>
      </c>
      <c r="C62" s="32">
        <f>ROUND((C59)*16/1000,0)</f>
        <v>18</v>
      </c>
      <c r="D62" s="32">
        <f t="shared" ref="D62:I62" si="32">ROUND((D59)*16/1000,0)</f>
        <v>30</v>
      </c>
      <c r="E62" s="32">
        <f t="shared" si="32"/>
        <v>42</v>
      </c>
      <c r="F62" s="32">
        <f t="shared" si="32"/>
        <v>54</v>
      </c>
      <c r="G62" s="32">
        <f t="shared" si="32"/>
        <v>66</v>
      </c>
      <c r="H62" s="32">
        <f t="shared" si="32"/>
        <v>78</v>
      </c>
      <c r="I62" s="33">
        <f t="shared" si="32"/>
        <v>91</v>
      </c>
    </row>
    <row r="63" spans="1:9" ht="12.95" customHeight="1" x14ac:dyDescent="0.15">
      <c r="A63" s="15"/>
      <c r="B63" s="10" t="s">
        <v>11</v>
      </c>
      <c r="C63" s="37">
        <f>ROUNDDOWN((C59+C60+C61+C62)*11.1,0)</f>
        <v>14041</v>
      </c>
      <c r="D63" s="37">
        <f>ROUNDDOWN((D59+D60+D61+D62)*11.1,0)</f>
        <v>23498</v>
      </c>
      <c r="E63" s="37">
        <f t="shared" ref="E63" si="33">ROUNDDOWN((E59+E60+E61+E62)*11.1,0)</f>
        <v>32944</v>
      </c>
      <c r="F63" s="37">
        <f t="shared" ref="F63" si="34">ROUNDDOWN((F59+F60+F61+F62)*11.1,0)</f>
        <v>42402</v>
      </c>
      <c r="G63" s="37">
        <f t="shared" ref="G63" si="35">ROUNDDOWN((G59+G60+G61+G62)*11.1,0)</f>
        <v>51837</v>
      </c>
      <c r="H63" s="37">
        <f t="shared" ref="H63" si="36">ROUNDDOWN((H59+H60+H61+H62)*11.1,0)</f>
        <v>61283</v>
      </c>
      <c r="I63" s="39">
        <f>ROUNDDOWN((I59+I60+I61+I62)*11.1,0)</f>
        <v>70751</v>
      </c>
    </row>
    <row r="64" spans="1:9" ht="12.95" customHeight="1" x14ac:dyDescent="0.15">
      <c r="A64" s="15"/>
      <c r="B64" s="11" t="s">
        <v>17</v>
      </c>
      <c r="C64" s="37">
        <f>ROUNDDOWN(C63*0.9,0)</f>
        <v>12636</v>
      </c>
      <c r="D64" s="37">
        <f t="shared" ref="D64:I64" si="37">ROUNDDOWN(D63*0.9,0)</f>
        <v>21148</v>
      </c>
      <c r="E64" s="37">
        <f t="shared" si="37"/>
        <v>29649</v>
      </c>
      <c r="F64" s="37">
        <f t="shared" si="37"/>
        <v>38161</v>
      </c>
      <c r="G64" s="37">
        <f t="shared" si="37"/>
        <v>46653</v>
      </c>
      <c r="H64" s="37">
        <f t="shared" si="37"/>
        <v>55154</v>
      </c>
      <c r="I64" s="39">
        <f t="shared" si="37"/>
        <v>63675</v>
      </c>
    </row>
    <row r="65" spans="1:9" ht="12.95" customHeight="1" x14ac:dyDescent="0.15">
      <c r="A65" s="15"/>
      <c r="B65" s="9" t="s">
        <v>12</v>
      </c>
      <c r="C65" s="34">
        <f>C63-C64</f>
        <v>1405</v>
      </c>
      <c r="D65" s="34">
        <f t="shared" ref="D65:I65" si="38">D63-D64</f>
        <v>2350</v>
      </c>
      <c r="E65" s="34">
        <f t="shared" si="38"/>
        <v>3295</v>
      </c>
      <c r="F65" s="34">
        <f t="shared" si="38"/>
        <v>4241</v>
      </c>
      <c r="G65" s="34">
        <f t="shared" si="38"/>
        <v>5184</v>
      </c>
      <c r="H65" s="34">
        <f t="shared" si="38"/>
        <v>6129</v>
      </c>
      <c r="I65" s="36">
        <f t="shared" si="38"/>
        <v>7076</v>
      </c>
    </row>
    <row r="66" spans="1:9" ht="12.95" customHeight="1" x14ac:dyDescent="0.15">
      <c r="A66" s="15"/>
      <c r="B66" s="10" t="s">
        <v>13</v>
      </c>
      <c r="C66" s="37">
        <v>600</v>
      </c>
      <c r="D66" s="37">
        <f>SUM(C66+320)</f>
        <v>920</v>
      </c>
      <c r="E66" s="37">
        <f>SUM(C66*2+320)</f>
        <v>1520</v>
      </c>
      <c r="F66" s="37">
        <f>SUM(C66*3+320)</f>
        <v>2120</v>
      </c>
      <c r="G66" s="37">
        <f>SUM(C66*4+320)</f>
        <v>2720</v>
      </c>
      <c r="H66" s="37">
        <f>SUM(C66*5+320)</f>
        <v>3320</v>
      </c>
      <c r="I66" s="39">
        <f>SUM(C66*6+320)</f>
        <v>3920</v>
      </c>
    </row>
    <row r="67" spans="1:9" ht="12.95" customHeight="1" x14ac:dyDescent="0.15">
      <c r="A67" s="15"/>
      <c r="B67" s="10" t="s">
        <v>14</v>
      </c>
      <c r="C67" s="37">
        <v>820</v>
      </c>
      <c r="D67" s="37">
        <f>SUM(C67*2)</f>
        <v>1640</v>
      </c>
      <c r="E67" s="37">
        <f>SUM(C67*3)</f>
        <v>2460</v>
      </c>
      <c r="F67" s="37">
        <f>SUM(C67*4)</f>
        <v>3280</v>
      </c>
      <c r="G67" s="37">
        <f>SUM(C67*5)</f>
        <v>4100</v>
      </c>
      <c r="H67" s="37">
        <f>SUM(C67*6)</f>
        <v>4920</v>
      </c>
      <c r="I67" s="39">
        <f>SUM(C67*7)</f>
        <v>5740</v>
      </c>
    </row>
    <row r="68" spans="1:9" ht="12.95" customHeight="1" thickBot="1" x14ac:dyDescent="0.2">
      <c r="A68" s="15"/>
      <c r="B68" s="12" t="s">
        <v>15</v>
      </c>
      <c r="C68" s="88">
        <v>100</v>
      </c>
      <c r="D68" s="89">
        <v>100</v>
      </c>
      <c r="E68" s="88">
        <v>200</v>
      </c>
      <c r="F68" s="89">
        <v>300</v>
      </c>
      <c r="G68" s="88">
        <v>400</v>
      </c>
      <c r="H68" s="89">
        <v>500</v>
      </c>
      <c r="I68" s="90">
        <v>600</v>
      </c>
    </row>
    <row r="69" spans="1:9" s="66" customFormat="1" ht="18.75" customHeight="1" thickBot="1" x14ac:dyDescent="0.2">
      <c r="A69" s="62"/>
      <c r="B69" s="63" t="s">
        <v>16</v>
      </c>
      <c r="C69" s="64">
        <f t="shared" ref="C69:I69" si="39">SUM(C65:C68)</f>
        <v>2925</v>
      </c>
      <c r="D69" s="64">
        <f t="shared" si="39"/>
        <v>5010</v>
      </c>
      <c r="E69" s="64">
        <f t="shared" si="39"/>
        <v>7475</v>
      </c>
      <c r="F69" s="64">
        <f t="shared" si="39"/>
        <v>9941</v>
      </c>
      <c r="G69" s="64">
        <f t="shared" si="39"/>
        <v>12404</v>
      </c>
      <c r="H69" s="64">
        <f t="shared" si="39"/>
        <v>14869</v>
      </c>
      <c r="I69" s="65">
        <f t="shared" si="39"/>
        <v>17336</v>
      </c>
    </row>
    <row r="70" spans="1:9" ht="25.5" customHeight="1" thickBot="1" x14ac:dyDescent="0.2">
      <c r="A70" s="2"/>
    </row>
    <row r="71" spans="1:9" ht="18" customHeight="1" thickBot="1" x14ac:dyDescent="0.2">
      <c r="A71" s="29"/>
      <c r="B71" s="25" t="s">
        <v>18</v>
      </c>
      <c r="C71" s="13"/>
      <c r="D71" s="13"/>
      <c r="E71" s="13"/>
      <c r="F71" s="5"/>
      <c r="G71" s="5"/>
      <c r="H71" s="5"/>
      <c r="I71" s="6"/>
    </row>
    <row r="72" spans="1:9" ht="12.95" customHeight="1" x14ac:dyDescent="0.15">
      <c r="A72" s="31" t="s">
        <v>20</v>
      </c>
      <c r="B72" s="19" t="s">
        <v>0</v>
      </c>
      <c r="C72" s="17" t="s">
        <v>2</v>
      </c>
      <c r="D72" s="16" t="s">
        <v>3</v>
      </c>
      <c r="E72" s="17" t="s">
        <v>4</v>
      </c>
      <c r="F72" s="16" t="s">
        <v>5</v>
      </c>
      <c r="G72" s="17" t="s">
        <v>6</v>
      </c>
      <c r="H72" s="16" t="s">
        <v>7</v>
      </c>
      <c r="I72" s="18" t="s">
        <v>8</v>
      </c>
    </row>
    <row r="73" spans="1:9" ht="12.95" customHeight="1" x14ac:dyDescent="0.15">
      <c r="A73" s="31"/>
      <c r="B73" s="7" t="s">
        <v>1</v>
      </c>
      <c r="C73" s="61">
        <v>764</v>
      </c>
      <c r="D73" s="43">
        <f>SUM(C73*2)</f>
        <v>1528</v>
      </c>
      <c r="E73" s="32">
        <f>SUM(C73*3)</f>
        <v>2292</v>
      </c>
      <c r="F73" s="43">
        <f>SUM(C73*4)</f>
        <v>3056</v>
      </c>
      <c r="G73" s="32">
        <f>SUM(C73*5)</f>
        <v>3820</v>
      </c>
      <c r="H73" s="43">
        <f>SUM(C73*6)</f>
        <v>4584</v>
      </c>
      <c r="I73" s="33">
        <f>SUM(C73*7)</f>
        <v>5348</v>
      </c>
    </row>
    <row r="74" spans="1:9" ht="12.95" customHeight="1" x14ac:dyDescent="0.15">
      <c r="A74" s="15"/>
      <c r="B74" s="22" t="s">
        <v>40</v>
      </c>
      <c r="C74" s="34">
        <v>12</v>
      </c>
      <c r="D74" s="35">
        <v>24</v>
      </c>
      <c r="E74" s="34">
        <v>36</v>
      </c>
      <c r="F74" s="35">
        <v>48</v>
      </c>
      <c r="G74" s="34">
        <v>60</v>
      </c>
      <c r="H74" s="35">
        <v>72</v>
      </c>
      <c r="I74" s="36">
        <v>84</v>
      </c>
    </row>
    <row r="75" spans="1:9" ht="12.95" customHeight="1" x14ac:dyDescent="0.15">
      <c r="A75" s="15"/>
      <c r="B75" s="23" t="s">
        <v>62</v>
      </c>
      <c r="C75" s="37">
        <v>4</v>
      </c>
      <c r="D75" s="38">
        <f>SUM(C75*2)</f>
        <v>8</v>
      </c>
      <c r="E75" s="37">
        <f>SUM(C75*3)</f>
        <v>12</v>
      </c>
      <c r="F75" s="38">
        <f>SUM(C75*4)</f>
        <v>16</v>
      </c>
      <c r="G75" s="37">
        <f>SUM(C75*5)</f>
        <v>20</v>
      </c>
      <c r="H75" s="38">
        <f>SUM(C75*6)</f>
        <v>24</v>
      </c>
      <c r="I75" s="39">
        <f>SUM(C75*7)</f>
        <v>28</v>
      </c>
    </row>
    <row r="76" spans="1:9" ht="12.95" customHeight="1" x14ac:dyDescent="0.15">
      <c r="A76" s="15"/>
      <c r="B76" s="23" t="s">
        <v>63</v>
      </c>
      <c r="C76" s="37">
        <v>8</v>
      </c>
      <c r="D76" s="38">
        <f>SUM(C76*2)</f>
        <v>16</v>
      </c>
      <c r="E76" s="37">
        <f>SUM(C76*3)</f>
        <v>24</v>
      </c>
      <c r="F76" s="38">
        <f>SUM(C76*4)</f>
        <v>32</v>
      </c>
      <c r="G76" s="37">
        <f>SUM(C76*5)</f>
        <v>40</v>
      </c>
      <c r="H76" s="38">
        <f>SUM(C76*6)</f>
        <v>48</v>
      </c>
      <c r="I76" s="39">
        <f>SUM(C76*7)</f>
        <v>56</v>
      </c>
    </row>
    <row r="77" spans="1:9" ht="12.95" customHeight="1" x14ac:dyDescent="0.15">
      <c r="A77" s="15"/>
      <c r="B77" s="23" t="s">
        <v>51</v>
      </c>
      <c r="C77" s="37">
        <v>18</v>
      </c>
      <c r="D77" s="38">
        <f>SUM(C77*2)</f>
        <v>36</v>
      </c>
      <c r="E77" s="37">
        <f>SUM(C77*3)</f>
        <v>54</v>
      </c>
      <c r="F77" s="38">
        <f>SUM(C77*4)</f>
        <v>72</v>
      </c>
      <c r="G77" s="37">
        <f>SUM(C77*5)</f>
        <v>90</v>
      </c>
      <c r="H77" s="38">
        <f>SUM(C77*6)</f>
        <v>108</v>
      </c>
      <c r="I77" s="39">
        <f>SUM(C77*7)</f>
        <v>126</v>
      </c>
    </row>
    <row r="78" spans="1:9" ht="12.95" customHeight="1" x14ac:dyDescent="0.15">
      <c r="A78" s="15"/>
      <c r="B78" s="23" t="s">
        <v>70</v>
      </c>
      <c r="C78" s="37">
        <v>18</v>
      </c>
      <c r="D78" s="38">
        <f>SUM(C78*2)</f>
        <v>36</v>
      </c>
      <c r="E78" s="37">
        <f>SUM(C78*3)</f>
        <v>54</v>
      </c>
      <c r="F78" s="38">
        <f>SUM(C78*4)</f>
        <v>72</v>
      </c>
      <c r="G78" s="37">
        <f>SUM(C78*5)</f>
        <v>90</v>
      </c>
      <c r="H78" s="38">
        <f>SUM(C78*6)</f>
        <v>108</v>
      </c>
      <c r="I78" s="39">
        <f>SUM(C78*7)</f>
        <v>126</v>
      </c>
    </row>
    <row r="79" spans="1:9" ht="12.95" customHeight="1" x14ac:dyDescent="0.15">
      <c r="A79" s="15"/>
      <c r="B79" s="23" t="s">
        <v>10</v>
      </c>
      <c r="C79" s="37">
        <v>368</v>
      </c>
      <c r="D79" s="38">
        <v>368</v>
      </c>
      <c r="E79" s="37">
        <v>368</v>
      </c>
      <c r="F79" s="38">
        <v>368</v>
      </c>
      <c r="G79" s="37">
        <v>368</v>
      </c>
      <c r="H79" s="38">
        <v>368</v>
      </c>
      <c r="I79" s="39">
        <v>368</v>
      </c>
    </row>
    <row r="80" spans="1:9" ht="12.95" customHeight="1" x14ac:dyDescent="0.15">
      <c r="A80" s="15"/>
      <c r="B80" s="24" t="s">
        <v>9</v>
      </c>
      <c r="C80" s="40">
        <f t="shared" ref="C80:I80" si="40">SUM(C73:C79)</f>
        <v>1192</v>
      </c>
      <c r="D80" s="41">
        <f t="shared" si="40"/>
        <v>2016</v>
      </c>
      <c r="E80" s="40">
        <f t="shared" si="40"/>
        <v>2840</v>
      </c>
      <c r="F80" s="41">
        <f t="shared" si="40"/>
        <v>3664</v>
      </c>
      <c r="G80" s="40">
        <f t="shared" si="40"/>
        <v>4488</v>
      </c>
      <c r="H80" s="41">
        <f t="shared" si="40"/>
        <v>5312</v>
      </c>
      <c r="I80" s="42">
        <f t="shared" si="40"/>
        <v>6136</v>
      </c>
    </row>
    <row r="81" spans="1:9" ht="12.95" customHeight="1" x14ac:dyDescent="0.15">
      <c r="A81" s="15"/>
      <c r="B81" s="7" t="s">
        <v>78</v>
      </c>
      <c r="C81" s="32">
        <f>ROUND((C80)*83/1000,0)</f>
        <v>99</v>
      </c>
      <c r="D81" s="32">
        <f t="shared" ref="D81" si="41">ROUND((D80)*83/1000,0)</f>
        <v>167</v>
      </c>
      <c r="E81" s="32">
        <f t="shared" ref="E81" si="42">ROUND((E80)*83/1000,0)</f>
        <v>236</v>
      </c>
      <c r="F81" s="32">
        <f t="shared" ref="F81" si="43">ROUND((F80)*83/1000,0)</f>
        <v>304</v>
      </c>
      <c r="G81" s="32">
        <f t="shared" ref="G81" si="44">ROUND((G80)*83/1000,0)</f>
        <v>373</v>
      </c>
      <c r="H81" s="32">
        <f t="shared" ref="H81" si="45">ROUND((H80)*83/1000,0)</f>
        <v>441</v>
      </c>
      <c r="I81" s="33">
        <f t="shared" ref="I81" si="46">ROUND((I80)*83/1000,0)</f>
        <v>509</v>
      </c>
    </row>
    <row r="82" spans="1:9" ht="12.95" customHeight="1" x14ac:dyDescent="0.15">
      <c r="A82" s="15"/>
      <c r="B82" s="7" t="s">
        <v>76</v>
      </c>
      <c r="C82" s="32">
        <f>ROUND((C80)*27/1000,0)</f>
        <v>32</v>
      </c>
      <c r="D82" s="32">
        <f t="shared" ref="D82:I82" si="47">ROUND((D80)*27/1000,0)</f>
        <v>54</v>
      </c>
      <c r="E82" s="32">
        <f t="shared" si="47"/>
        <v>77</v>
      </c>
      <c r="F82" s="32">
        <f t="shared" si="47"/>
        <v>99</v>
      </c>
      <c r="G82" s="32">
        <f t="shared" si="47"/>
        <v>121</v>
      </c>
      <c r="H82" s="32">
        <f t="shared" si="47"/>
        <v>143</v>
      </c>
      <c r="I82" s="33">
        <f t="shared" si="47"/>
        <v>166</v>
      </c>
    </row>
    <row r="83" spans="1:9" ht="12.95" customHeight="1" x14ac:dyDescent="0.15">
      <c r="A83" s="15"/>
      <c r="B83" s="116" t="s">
        <v>77</v>
      </c>
      <c r="C83" s="32">
        <f>ROUND((C80)*16/1000,0)</f>
        <v>19</v>
      </c>
      <c r="D83" s="32">
        <f t="shared" ref="D83:I83" si="48">ROUND((D80)*16/1000,0)</f>
        <v>32</v>
      </c>
      <c r="E83" s="32">
        <f t="shared" si="48"/>
        <v>45</v>
      </c>
      <c r="F83" s="32">
        <f t="shared" si="48"/>
        <v>59</v>
      </c>
      <c r="G83" s="32">
        <f t="shared" si="48"/>
        <v>72</v>
      </c>
      <c r="H83" s="32">
        <f t="shared" si="48"/>
        <v>85</v>
      </c>
      <c r="I83" s="33">
        <f t="shared" si="48"/>
        <v>98</v>
      </c>
    </row>
    <row r="84" spans="1:9" ht="12.95" customHeight="1" x14ac:dyDescent="0.15">
      <c r="A84" s="15"/>
      <c r="B84" s="10" t="s">
        <v>11</v>
      </c>
      <c r="C84" s="37">
        <f>ROUNDDOWN((C80+C81+C82+C83)*11.1,0)</f>
        <v>14896</v>
      </c>
      <c r="D84" s="37">
        <f>ROUNDDOWN((D80+D81+D82+D83)*11.1,0)</f>
        <v>25185</v>
      </c>
      <c r="E84" s="37">
        <f t="shared" ref="E84" si="49">ROUNDDOWN((E80+E81+E82+E83)*11.1,0)</f>
        <v>35497</v>
      </c>
      <c r="F84" s="37">
        <f t="shared" ref="F84" si="50">ROUNDDOWN((F80+F81+F82+F83)*11.1,0)</f>
        <v>45798</v>
      </c>
      <c r="G84" s="37">
        <f t="shared" ref="G84" si="51">ROUNDDOWN((G80+G81+G82+G83)*11.1,0)</f>
        <v>56099</v>
      </c>
      <c r="H84" s="37">
        <f t="shared" ref="H84" si="52">ROUNDDOWN((H80+H81+H82+H83)*11.1,0)</f>
        <v>66389</v>
      </c>
      <c r="I84" s="39">
        <f>ROUNDDOWN((I80+I81+I82+I83)*11.1,0)</f>
        <v>76689</v>
      </c>
    </row>
    <row r="85" spans="1:9" ht="12.95" customHeight="1" x14ac:dyDescent="0.15">
      <c r="A85" s="15"/>
      <c r="B85" s="11" t="s">
        <v>17</v>
      </c>
      <c r="C85" s="37">
        <f>ROUNDDOWN(C84*0.9,0)</f>
        <v>13406</v>
      </c>
      <c r="D85" s="37">
        <f t="shared" ref="D85:I85" si="53">ROUNDDOWN(D84*0.9,0)</f>
        <v>22666</v>
      </c>
      <c r="E85" s="37">
        <f t="shared" si="53"/>
        <v>31947</v>
      </c>
      <c r="F85" s="37">
        <f t="shared" si="53"/>
        <v>41218</v>
      </c>
      <c r="G85" s="37">
        <f t="shared" si="53"/>
        <v>50489</v>
      </c>
      <c r="H85" s="37">
        <f t="shared" si="53"/>
        <v>59750</v>
      </c>
      <c r="I85" s="39">
        <f t="shared" si="53"/>
        <v>69020</v>
      </c>
    </row>
    <row r="86" spans="1:9" ht="12.95" customHeight="1" x14ac:dyDescent="0.15">
      <c r="A86" s="15"/>
      <c r="B86" s="9" t="s">
        <v>12</v>
      </c>
      <c r="C86" s="34">
        <f>C84-C85</f>
        <v>1490</v>
      </c>
      <c r="D86" s="34">
        <f t="shared" ref="D86:I86" si="54">D84-D85</f>
        <v>2519</v>
      </c>
      <c r="E86" s="34">
        <f t="shared" si="54"/>
        <v>3550</v>
      </c>
      <c r="F86" s="34">
        <f t="shared" si="54"/>
        <v>4580</v>
      </c>
      <c r="G86" s="34">
        <f t="shared" si="54"/>
        <v>5610</v>
      </c>
      <c r="H86" s="34">
        <f t="shared" si="54"/>
        <v>6639</v>
      </c>
      <c r="I86" s="36">
        <f t="shared" si="54"/>
        <v>7669</v>
      </c>
    </row>
    <row r="87" spans="1:9" ht="12.95" customHeight="1" x14ac:dyDescent="0.15">
      <c r="A87" s="15"/>
      <c r="B87" s="10" t="s">
        <v>13</v>
      </c>
      <c r="C87" s="37">
        <v>600</v>
      </c>
      <c r="D87" s="37">
        <f>SUM(C87+320)</f>
        <v>920</v>
      </c>
      <c r="E87" s="37">
        <f>SUM(C87*2+320)</f>
        <v>1520</v>
      </c>
      <c r="F87" s="37">
        <f>SUM(C87*3+320)</f>
        <v>2120</v>
      </c>
      <c r="G87" s="37">
        <f>SUM(C87*4+320)</f>
        <v>2720</v>
      </c>
      <c r="H87" s="37">
        <f>SUM(C87*5+320)</f>
        <v>3320</v>
      </c>
      <c r="I87" s="39">
        <f>SUM(C87*6+320)</f>
        <v>3920</v>
      </c>
    </row>
    <row r="88" spans="1:9" ht="12.95" customHeight="1" x14ac:dyDescent="0.15">
      <c r="A88" s="15"/>
      <c r="B88" s="10" t="s">
        <v>14</v>
      </c>
      <c r="C88" s="37">
        <v>820</v>
      </c>
      <c r="D88" s="37">
        <f>SUM(C88*2)</f>
        <v>1640</v>
      </c>
      <c r="E88" s="37">
        <f>SUM(C88*3)</f>
        <v>2460</v>
      </c>
      <c r="F88" s="37">
        <f>SUM(C88*4)</f>
        <v>3280</v>
      </c>
      <c r="G88" s="37">
        <f>SUM(C88*5)</f>
        <v>4100</v>
      </c>
      <c r="H88" s="37">
        <f>SUM(C88*6)</f>
        <v>4920</v>
      </c>
      <c r="I88" s="39">
        <f>SUM(C88*7)</f>
        <v>5740</v>
      </c>
    </row>
    <row r="89" spans="1:9" ht="12.95" customHeight="1" thickBot="1" x14ac:dyDescent="0.2">
      <c r="A89" s="15"/>
      <c r="B89" s="12" t="s">
        <v>15</v>
      </c>
      <c r="C89" s="88">
        <v>100</v>
      </c>
      <c r="D89" s="89">
        <v>100</v>
      </c>
      <c r="E89" s="88">
        <v>200</v>
      </c>
      <c r="F89" s="89">
        <v>300</v>
      </c>
      <c r="G89" s="88">
        <v>400</v>
      </c>
      <c r="H89" s="89">
        <v>500</v>
      </c>
      <c r="I89" s="90">
        <v>600</v>
      </c>
    </row>
    <row r="90" spans="1:9" s="66" customFormat="1" ht="18.75" customHeight="1" thickBot="1" x14ac:dyDescent="0.2">
      <c r="A90" s="62"/>
      <c r="B90" s="63" t="s">
        <v>16</v>
      </c>
      <c r="C90" s="64">
        <f t="shared" ref="C90:I90" si="55">SUM(C86:C89)</f>
        <v>3010</v>
      </c>
      <c r="D90" s="64">
        <f t="shared" si="55"/>
        <v>5179</v>
      </c>
      <c r="E90" s="64">
        <f t="shared" si="55"/>
        <v>7730</v>
      </c>
      <c r="F90" s="64">
        <f t="shared" si="55"/>
        <v>10280</v>
      </c>
      <c r="G90" s="64">
        <f t="shared" si="55"/>
        <v>12830</v>
      </c>
      <c r="H90" s="64">
        <f t="shared" si="55"/>
        <v>15379</v>
      </c>
      <c r="I90" s="65">
        <f t="shared" si="55"/>
        <v>17929</v>
      </c>
    </row>
    <row r="91" spans="1:9" s="1" customFormat="1" ht="9" customHeight="1" x14ac:dyDescent="0.15">
      <c r="B91" s="27"/>
      <c r="C91" s="28"/>
      <c r="D91" s="28"/>
      <c r="E91" s="28"/>
      <c r="F91" s="28"/>
      <c r="G91" s="28"/>
      <c r="H91" s="28"/>
      <c r="I91" s="28"/>
    </row>
    <row r="92" spans="1:9" ht="13.5" customHeight="1" thickBot="1" x14ac:dyDescent="0.2">
      <c r="A92" s="1"/>
    </row>
    <row r="93" spans="1:9" ht="18" customHeight="1" thickBot="1" x14ac:dyDescent="0.2">
      <c r="A93" s="29"/>
      <c r="B93" s="25" t="s">
        <v>18</v>
      </c>
      <c r="C93" s="13"/>
      <c r="D93" s="13"/>
      <c r="E93" s="13"/>
      <c r="F93" s="5"/>
      <c r="G93" s="5"/>
      <c r="H93" s="5"/>
      <c r="I93" s="6"/>
    </row>
    <row r="94" spans="1:9" ht="12.95" customHeight="1" x14ac:dyDescent="0.15">
      <c r="A94" s="31" t="s">
        <v>21</v>
      </c>
      <c r="B94" s="19" t="s">
        <v>0</v>
      </c>
      <c r="C94" s="17" t="s">
        <v>2</v>
      </c>
      <c r="D94" s="16" t="s">
        <v>3</v>
      </c>
      <c r="E94" s="17" t="s">
        <v>4</v>
      </c>
      <c r="F94" s="16" t="s">
        <v>5</v>
      </c>
      <c r="G94" s="17" t="s">
        <v>6</v>
      </c>
      <c r="H94" s="16" t="s">
        <v>7</v>
      </c>
      <c r="I94" s="20" t="s">
        <v>8</v>
      </c>
    </row>
    <row r="95" spans="1:9" ht="12.95" customHeight="1" x14ac:dyDescent="0.15">
      <c r="A95" s="30"/>
      <c r="B95" s="7" t="s">
        <v>1</v>
      </c>
      <c r="C95" s="32">
        <v>838</v>
      </c>
      <c r="D95" s="43">
        <f>SUM(C95*2)</f>
        <v>1676</v>
      </c>
      <c r="E95" s="32">
        <f>SUM(C95*3)</f>
        <v>2514</v>
      </c>
      <c r="F95" s="43">
        <f>SUM(C95*4)</f>
        <v>3352</v>
      </c>
      <c r="G95" s="32">
        <f>SUM(C95*5)</f>
        <v>4190</v>
      </c>
      <c r="H95" s="43">
        <f>SUM(C95*6)</f>
        <v>5028</v>
      </c>
      <c r="I95" s="33">
        <f>SUM(C95*7)</f>
        <v>5866</v>
      </c>
    </row>
    <row r="96" spans="1:9" ht="12.95" customHeight="1" x14ac:dyDescent="0.15">
      <c r="A96" s="15"/>
      <c r="B96" s="22" t="s">
        <v>40</v>
      </c>
      <c r="C96" s="34">
        <v>12</v>
      </c>
      <c r="D96" s="35">
        <v>24</v>
      </c>
      <c r="E96" s="34">
        <v>36</v>
      </c>
      <c r="F96" s="35">
        <v>48</v>
      </c>
      <c r="G96" s="34">
        <v>60</v>
      </c>
      <c r="H96" s="35">
        <v>72</v>
      </c>
      <c r="I96" s="36">
        <v>84</v>
      </c>
    </row>
    <row r="97" spans="1:9" ht="12.95" customHeight="1" x14ac:dyDescent="0.15">
      <c r="A97" s="15"/>
      <c r="B97" s="23" t="s">
        <v>62</v>
      </c>
      <c r="C97" s="37">
        <v>4</v>
      </c>
      <c r="D97" s="38">
        <f>SUM(C97*2)</f>
        <v>8</v>
      </c>
      <c r="E97" s="37">
        <f>SUM(C97*3)</f>
        <v>12</v>
      </c>
      <c r="F97" s="38">
        <f>SUM(C97*4)</f>
        <v>16</v>
      </c>
      <c r="G97" s="37">
        <f>SUM(C97*5)</f>
        <v>20</v>
      </c>
      <c r="H97" s="38">
        <f>SUM(C97*6)</f>
        <v>24</v>
      </c>
      <c r="I97" s="39">
        <f>SUM(C97*7)</f>
        <v>28</v>
      </c>
    </row>
    <row r="98" spans="1:9" ht="12.95" customHeight="1" x14ac:dyDescent="0.15">
      <c r="A98" s="15"/>
      <c r="B98" s="23" t="s">
        <v>63</v>
      </c>
      <c r="C98" s="37">
        <v>8</v>
      </c>
      <c r="D98" s="38">
        <f>SUM(C98*2)</f>
        <v>16</v>
      </c>
      <c r="E98" s="37">
        <f>SUM(C98*3)</f>
        <v>24</v>
      </c>
      <c r="F98" s="38">
        <f>SUM(C98*4)</f>
        <v>32</v>
      </c>
      <c r="G98" s="37">
        <f>SUM(C98*5)</f>
        <v>40</v>
      </c>
      <c r="H98" s="38">
        <f>SUM(C98*6)</f>
        <v>48</v>
      </c>
      <c r="I98" s="39">
        <f>SUM(C98*7)</f>
        <v>56</v>
      </c>
    </row>
    <row r="99" spans="1:9" ht="12.95" customHeight="1" x14ac:dyDescent="0.15">
      <c r="A99" s="15"/>
      <c r="B99" s="23" t="s">
        <v>51</v>
      </c>
      <c r="C99" s="37">
        <v>18</v>
      </c>
      <c r="D99" s="38">
        <f>SUM(C99*2)</f>
        <v>36</v>
      </c>
      <c r="E99" s="37">
        <f>SUM(C99*3)</f>
        <v>54</v>
      </c>
      <c r="F99" s="38">
        <f>SUM(C99*4)</f>
        <v>72</v>
      </c>
      <c r="G99" s="37">
        <f>SUM(C99*5)</f>
        <v>90</v>
      </c>
      <c r="H99" s="38">
        <f>SUM(C99*6)</f>
        <v>108</v>
      </c>
      <c r="I99" s="39">
        <f>SUM(C99*7)</f>
        <v>126</v>
      </c>
    </row>
    <row r="100" spans="1:9" ht="12.95" customHeight="1" x14ac:dyDescent="0.15">
      <c r="A100" s="15"/>
      <c r="B100" s="23" t="s">
        <v>70</v>
      </c>
      <c r="C100" s="37">
        <v>18</v>
      </c>
      <c r="D100" s="38">
        <f>SUM(C100*2)</f>
        <v>36</v>
      </c>
      <c r="E100" s="37">
        <f>SUM(C100*3)</f>
        <v>54</v>
      </c>
      <c r="F100" s="38">
        <f>SUM(C100*4)</f>
        <v>72</v>
      </c>
      <c r="G100" s="37">
        <f>SUM(C100*5)</f>
        <v>90</v>
      </c>
      <c r="H100" s="38">
        <f>SUM(C100*6)</f>
        <v>108</v>
      </c>
      <c r="I100" s="39">
        <f>SUM(C100*7)</f>
        <v>126</v>
      </c>
    </row>
    <row r="101" spans="1:9" ht="12.95" customHeight="1" x14ac:dyDescent="0.15">
      <c r="A101" s="30"/>
      <c r="B101" s="23" t="s">
        <v>10</v>
      </c>
      <c r="C101" s="37">
        <v>368</v>
      </c>
      <c r="D101" s="38">
        <v>368</v>
      </c>
      <c r="E101" s="37">
        <v>368</v>
      </c>
      <c r="F101" s="38">
        <v>368</v>
      </c>
      <c r="G101" s="37">
        <v>368</v>
      </c>
      <c r="H101" s="38">
        <v>368</v>
      </c>
      <c r="I101" s="39">
        <v>368</v>
      </c>
    </row>
    <row r="102" spans="1:9" ht="12.95" customHeight="1" x14ac:dyDescent="0.15">
      <c r="A102" s="15"/>
      <c r="B102" s="24" t="s">
        <v>9</v>
      </c>
      <c r="C102" s="40">
        <f t="shared" ref="C102:I102" si="56">SUM(C95:C101)</f>
        <v>1266</v>
      </c>
      <c r="D102" s="41">
        <f t="shared" si="56"/>
        <v>2164</v>
      </c>
      <c r="E102" s="40">
        <f t="shared" si="56"/>
        <v>3062</v>
      </c>
      <c r="F102" s="41">
        <f t="shared" si="56"/>
        <v>3960</v>
      </c>
      <c r="G102" s="40">
        <f t="shared" si="56"/>
        <v>4858</v>
      </c>
      <c r="H102" s="41">
        <f t="shared" si="56"/>
        <v>5756</v>
      </c>
      <c r="I102" s="42">
        <f t="shared" si="56"/>
        <v>6654</v>
      </c>
    </row>
    <row r="103" spans="1:9" ht="12.95" customHeight="1" x14ac:dyDescent="0.15">
      <c r="A103" s="15"/>
      <c r="B103" s="7" t="s">
        <v>78</v>
      </c>
      <c r="C103" s="32">
        <f>ROUND((C102)*83/1000,0)</f>
        <v>105</v>
      </c>
      <c r="D103" s="32">
        <f t="shared" ref="D103" si="57">ROUND((D102)*83/1000,0)</f>
        <v>180</v>
      </c>
      <c r="E103" s="32">
        <f t="shared" ref="E103" si="58">ROUND((E102)*83/1000,0)</f>
        <v>254</v>
      </c>
      <c r="F103" s="32">
        <f t="shared" ref="F103" si="59">ROUND((F102)*83/1000,0)</f>
        <v>329</v>
      </c>
      <c r="G103" s="32">
        <f t="shared" ref="G103" si="60">ROUND((G102)*83/1000,0)</f>
        <v>403</v>
      </c>
      <c r="H103" s="32">
        <f t="shared" ref="H103" si="61">ROUND((H102)*83/1000,0)</f>
        <v>478</v>
      </c>
      <c r="I103" s="33">
        <f t="shared" ref="I103" si="62">ROUND((I102)*83/1000,0)</f>
        <v>552</v>
      </c>
    </row>
    <row r="104" spans="1:9" ht="12.95" customHeight="1" x14ac:dyDescent="0.15">
      <c r="A104" s="15"/>
      <c r="B104" s="7" t="s">
        <v>76</v>
      </c>
      <c r="C104" s="32">
        <f>ROUND((C102)*27/1000,0)</f>
        <v>34</v>
      </c>
      <c r="D104" s="32">
        <f t="shared" ref="D104:I104" si="63">ROUND((D102)*27/1000,0)</f>
        <v>58</v>
      </c>
      <c r="E104" s="32">
        <f t="shared" si="63"/>
        <v>83</v>
      </c>
      <c r="F104" s="32">
        <f t="shared" si="63"/>
        <v>107</v>
      </c>
      <c r="G104" s="32">
        <f t="shared" si="63"/>
        <v>131</v>
      </c>
      <c r="H104" s="32">
        <f t="shared" si="63"/>
        <v>155</v>
      </c>
      <c r="I104" s="33">
        <f t="shared" si="63"/>
        <v>180</v>
      </c>
    </row>
    <row r="105" spans="1:9" ht="12.95" customHeight="1" x14ac:dyDescent="0.15">
      <c r="A105" s="15"/>
      <c r="B105" s="116" t="s">
        <v>77</v>
      </c>
      <c r="C105" s="32">
        <f>ROUND((C102)*16/1000,0)</f>
        <v>20</v>
      </c>
      <c r="D105" s="32">
        <f t="shared" ref="D105:I105" si="64">ROUND((D102)*16/1000,0)</f>
        <v>35</v>
      </c>
      <c r="E105" s="32">
        <f t="shared" si="64"/>
        <v>49</v>
      </c>
      <c r="F105" s="32">
        <f t="shared" si="64"/>
        <v>63</v>
      </c>
      <c r="G105" s="32">
        <f t="shared" si="64"/>
        <v>78</v>
      </c>
      <c r="H105" s="32">
        <f t="shared" si="64"/>
        <v>92</v>
      </c>
      <c r="I105" s="33">
        <f t="shared" si="64"/>
        <v>106</v>
      </c>
    </row>
    <row r="106" spans="1:9" ht="12.95" customHeight="1" x14ac:dyDescent="0.15">
      <c r="A106" s="15"/>
      <c r="B106" s="10" t="s">
        <v>11</v>
      </c>
      <c r="C106" s="37">
        <f>ROUNDDOWN((C102+C103+C104+C105)*11.1,0)</f>
        <v>15817</v>
      </c>
      <c r="D106" s="37">
        <f>ROUNDDOWN((D102+D103+D104+D105)*11.1,0)</f>
        <v>27050</v>
      </c>
      <c r="E106" s="37">
        <f t="shared" ref="E106" si="65">ROUNDDOWN((E102+E103+E104+E105)*11.1,0)</f>
        <v>38272</v>
      </c>
      <c r="F106" s="37">
        <f t="shared" ref="F106" si="66">ROUNDDOWN((F102+F103+F104+F105)*11.1,0)</f>
        <v>49494</v>
      </c>
      <c r="G106" s="37">
        <f t="shared" ref="G106" si="67">ROUNDDOWN((G102+G103+G104+G105)*11.1,0)</f>
        <v>60717</v>
      </c>
      <c r="H106" s="37">
        <f t="shared" ref="H106" si="68">ROUNDDOWN((H102+H103+H104+H105)*11.1,0)</f>
        <v>71939</v>
      </c>
      <c r="I106" s="39">
        <f>ROUNDDOWN((I102+I103+I104+I105)*11.1,0)</f>
        <v>83161</v>
      </c>
    </row>
    <row r="107" spans="1:9" ht="12.95" customHeight="1" x14ac:dyDescent="0.15">
      <c r="A107" s="15"/>
      <c r="B107" s="11" t="s">
        <v>17</v>
      </c>
      <c r="C107" s="37">
        <f>ROUNDDOWN(C106*0.9,0)</f>
        <v>14235</v>
      </c>
      <c r="D107" s="37">
        <f t="shared" ref="D107:I107" si="69">ROUNDDOWN(D106*0.9,0)</f>
        <v>24345</v>
      </c>
      <c r="E107" s="37">
        <f t="shared" si="69"/>
        <v>34444</v>
      </c>
      <c r="F107" s="37">
        <f t="shared" si="69"/>
        <v>44544</v>
      </c>
      <c r="G107" s="37">
        <f t="shared" si="69"/>
        <v>54645</v>
      </c>
      <c r="H107" s="37">
        <f t="shared" si="69"/>
        <v>64745</v>
      </c>
      <c r="I107" s="39">
        <f t="shared" si="69"/>
        <v>74844</v>
      </c>
    </row>
    <row r="108" spans="1:9" ht="12.95" customHeight="1" x14ac:dyDescent="0.15">
      <c r="A108" s="15"/>
      <c r="B108" s="9" t="s">
        <v>12</v>
      </c>
      <c r="C108" s="34">
        <f>C106-C107</f>
        <v>1582</v>
      </c>
      <c r="D108" s="34">
        <f t="shared" ref="D108:I108" si="70">D106-D107</f>
        <v>2705</v>
      </c>
      <c r="E108" s="34">
        <f t="shared" si="70"/>
        <v>3828</v>
      </c>
      <c r="F108" s="34">
        <f t="shared" si="70"/>
        <v>4950</v>
      </c>
      <c r="G108" s="34">
        <f t="shared" si="70"/>
        <v>6072</v>
      </c>
      <c r="H108" s="34">
        <f t="shared" si="70"/>
        <v>7194</v>
      </c>
      <c r="I108" s="36">
        <f t="shared" si="70"/>
        <v>8317</v>
      </c>
    </row>
    <row r="109" spans="1:9" ht="12.95" customHeight="1" x14ac:dyDescent="0.15">
      <c r="A109" s="30"/>
      <c r="B109" s="10" t="s">
        <v>13</v>
      </c>
      <c r="C109" s="37">
        <v>600</v>
      </c>
      <c r="D109" s="37">
        <f>SUM(C109+320)</f>
        <v>920</v>
      </c>
      <c r="E109" s="37">
        <f>SUM(C109*2+320)</f>
        <v>1520</v>
      </c>
      <c r="F109" s="37">
        <f>SUM(C109*3+320)</f>
        <v>2120</v>
      </c>
      <c r="G109" s="37">
        <f>SUM(C109*4+320)</f>
        <v>2720</v>
      </c>
      <c r="H109" s="37">
        <f>SUM(C109*5+320)</f>
        <v>3320</v>
      </c>
      <c r="I109" s="39">
        <f>SUM(C109*6+320)</f>
        <v>3920</v>
      </c>
    </row>
    <row r="110" spans="1:9" ht="12.95" customHeight="1" x14ac:dyDescent="0.15">
      <c r="A110" s="30"/>
      <c r="B110" s="10" t="s">
        <v>14</v>
      </c>
      <c r="C110" s="37">
        <v>820</v>
      </c>
      <c r="D110" s="37">
        <f>SUM(C110*2)</f>
        <v>1640</v>
      </c>
      <c r="E110" s="37">
        <f>SUM(C110*3)</f>
        <v>2460</v>
      </c>
      <c r="F110" s="37">
        <f>SUM(C110*4)</f>
        <v>3280</v>
      </c>
      <c r="G110" s="37">
        <f>SUM(C110*5)</f>
        <v>4100</v>
      </c>
      <c r="H110" s="37">
        <f>SUM(C110*6)</f>
        <v>4920</v>
      </c>
      <c r="I110" s="39">
        <f>SUM(C110*7)</f>
        <v>5740</v>
      </c>
    </row>
    <row r="111" spans="1:9" ht="12.95" customHeight="1" thickBot="1" x14ac:dyDescent="0.2">
      <c r="A111" s="30"/>
      <c r="B111" s="12" t="s">
        <v>15</v>
      </c>
      <c r="C111" s="88">
        <v>100</v>
      </c>
      <c r="D111" s="89">
        <v>100</v>
      </c>
      <c r="E111" s="88">
        <v>200</v>
      </c>
      <c r="F111" s="89">
        <v>300</v>
      </c>
      <c r="G111" s="88">
        <v>400</v>
      </c>
      <c r="H111" s="89">
        <v>500</v>
      </c>
      <c r="I111" s="90">
        <v>600</v>
      </c>
    </row>
    <row r="112" spans="1:9" s="66" customFormat="1" ht="18.75" customHeight="1" thickBot="1" x14ac:dyDescent="0.2">
      <c r="A112" s="62"/>
      <c r="B112" s="63" t="s">
        <v>16</v>
      </c>
      <c r="C112" s="64">
        <f t="shared" ref="C112:I112" si="71">SUM(C108:C111)</f>
        <v>3102</v>
      </c>
      <c r="D112" s="64">
        <f t="shared" si="71"/>
        <v>5365</v>
      </c>
      <c r="E112" s="64">
        <f t="shared" si="71"/>
        <v>8008</v>
      </c>
      <c r="F112" s="64">
        <f t="shared" si="71"/>
        <v>10650</v>
      </c>
      <c r="G112" s="64">
        <f t="shared" si="71"/>
        <v>13292</v>
      </c>
      <c r="H112" s="64">
        <f t="shared" si="71"/>
        <v>15934</v>
      </c>
      <c r="I112" s="65">
        <f t="shared" si="71"/>
        <v>18577</v>
      </c>
    </row>
    <row r="113" spans="1:9" ht="37.5" customHeight="1" thickBot="1" x14ac:dyDescent="0.2">
      <c r="A113" s="2"/>
    </row>
    <row r="114" spans="1:9" ht="18" customHeight="1" thickBot="1" x14ac:dyDescent="0.2">
      <c r="A114" s="29"/>
      <c r="B114" s="25" t="s">
        <v>18</v>
      </c>
      <c r="C114" s="13"/>
      <c r="D114" s="13"/>
      <c r="E114" s="13"/>
      <c r="F114" s="5"/>
      <c r="G114" s="5"/>
      <c r="H114" s="5"/>
      <c r="I114" s="6"/>
    </row>
    <row r="115" spans="1:9" ht="12.95" customHeight="1" x14ac:dyDescent="0.15">
      <c r="A115" s="31" t="s">
        <v>22</v>
      </c>
      <c r="B115" s="19" t="s">
        <v>0</v>
      </c>
      <c r="C115" s="17" t="s">
        <v>2</v>
      </c>
      <c r="D115" s="16" t="s">
        <v>3</v>
      </c>
      <c r="E115" s="17" t="s">
        <v>4</v>
      </c>
      <c r="F115" s="16" t="s">
        <v>5</v>
      </c>
      <c r="G115" s="17" t="s">
        <v>6</v>
      </c>
      <c r="H115" s="16" t="s">
        <v>7</v>
      </c>
      <c r="I115" s="18" t="s">
        <v>8</v>
      </c>
    </row>
    <row r="116" spans="1:9" ht="12.95" customHeight="1" x14ac:dyDescent="0.15">
      <c r="A116" s="31"/>
      <c r="B116" s="21" t="s">
        <v>1</v>
      </c>
      <c r="C116" s="61">
        <v>908</v>
      </c>
      <c r="D116" s="43">
        <f>SUM(C116*2)</f>
        <v>1816</v>
      </c>
      <c r="E116" s="32">
        <f>SUM(C116*3)</f>
        <v>2724</v>
      </c>
      <c r="F116" s="43">
        <f>SUM(C116*4)</f>
        <v>3632</v>
      </c>
      <c r="G116" s="32">
        <f>SUM(C116*5)</f>
        <v>4540</v>
      </c>
      <c r="H116" s="43">
        <f>SUM(C116*6)</f>
        <v>5448</v>
      </c>
      <c r="I116" s="33">
        <f>SUM(C116*7)</f>
        <v>6356</v>
      </c>
    </row>
    <row r="117" spans="1:9" ht="12.95" customHeight="1" x14ac:dyDescent="0.15">
      <c r="A117" s="15"/>
      <c r="B117" s="22" t="s">
        <v>40</v>
      </c>
      <c r="C117" s="34">
        <v>12</v>
      </c>
      <c r="D117" s="35">
        <v>24</v>
      </c>
      <c r="E117" s="34">
        <v>36</v>
      </c>
      <c r="F117" s="35">
        <v>48</v>
      </c>
      <c r="G117" s="34">
        <v>60</v>
      </c>
      <c r="H117" s="35">
        <v>72</v>
      </c>
      <c r="I117" s="36">
        <v>84</v>
      </c>
    </row>
    <row r="118" spans="1:9" ht="12.95" customHeight="1" x14ac:dyDescent="0.15">
      <c r="A118" s="15"/>
      <c r="B118" s="23" t="s">
        <v>62</v>
      </c>
      <c r="C118" s="37">
        <v>4</v>
      </c>
      <c r="D118" s="38">
        <f>SUM(C118*2)</f>
        <v>8</v>
      </c>
      <c r="E118" s="37">
        <f>SUM(C118*3)</f>
        <v>12</v>
      </c>
      <c r="F118" s="38">
        <f>SUM(C118*4)</f>
        <v>16</v>
      </c>
      <c r="G118" s="37">
        <f>SUM(C118*5)</f>
        <v>20</v>
      </c>
      <c r="H118" s="38">
        <f>SUM(C118*6)</f>
        <v>24</v>
      </c>
      <c r="I118" s="39">
        <f>SUM(C118*7)</f>
        <v>28</v>
      </c>
    </row>
    <row r="119" spans="1:9" ht="12.95" customHeight="1" x14ac:dyDescent="0.15">
      <c r="A119" s="15"/>
      <c r="B119" s="23" t="s">
        <v>63</v>
      </c>
      <c r="C119" s="37">
        <v>8</v>
      </c>
      <c r="D119" s="38">
        <f>SUM(C119*2)</f>
        <v>16</v>
      </c>
      <c r="E119" s="37">
        <f>SUM(C119*3)</f>
        <v>24</v>
      </c>
      <c r="F119" s="38">
        <f>SUM(C119*4)</f>
        <v>32</v>
      </c>
      <c r="G119" s="37">
        <f>SUM(C119*5)</f>
        <v>40</v>
      </c>
      <c r="H119" s="38">
        <f>SUM(C119*6)</f>
        <v>48</v>
      </c>
      <c r="I119" s="39">
        <f>SUM(C119*7)</f>
        <v>56</v>
      </c>
    </row>
    <row r="120" spans="1:9" ht="12.95" customHeight="1" x14ac:dyDescent="0.15">
      <c r="A120" s="15"/>
      <c r="B120" s="23" t="s">
        <v>51</v>
      </c>
      <c r="C120" s="37">
        <v>18</v>
      </c>
      <c r="D120" s="38">
        <f>SUM(C120*2)</f>
        <v>36</v>
      </c>
      <c r="E120" s="37">
        <f>SUM(C120*3)</f>
        <v>54</v>
      </c>
      <c r="F120" s="38">
        <f>SUM(C120*4)</f>
        <v>72</v>
      </c>
      <c r="G120" s="37">
        <f>SUM(C120*5)</f>
        <v>90</v>
      </c>
      <c r="H120" s="38">
        <f>SUM(C120*6)</f>
        <v>108</v>
      </c>
      <c r="I120" s="39">
        <f>SUM(C120*7)</f>
        <v>126</v>
      </c>
    </row>
    <row r="121" spans="1:9" ht="12.95" customHeight="1" x14ac:dyDescent="0.15">
      <c r="A121" s="15"/>
      <c r="B121" s="23" t="s">
        <v>70</v>
      </c>
      <c r="C121" s="37">
        <v>18</v>
      </c>
      <c r="D121" s="38">
        <f>SUM(C121*2)</f>
        <v>36</v>
      </c>
      <c r="E121" s="37">
        <f>SUM(C121*3)</f>
        <v>54</v>
      </c>
      <c r="F121" s="38">
        <f>SUM(C121*4)</f>
        <v>72</v>
      </c>
      <c r="G121" s="37">
        <f>SUM(C121*5)</f>
        <v>90</v>
      </c>
      <c r="H121" s="38">
        <f>SUM(C121*6)</f>
        <v>108</v>
      </c>
      <c r="I121" s="39">
        <f>SUM(C121*7)</f>
        <v>126</v>
      </c>
    </row>
    <row r="122" spans="1:9" ht="12.95" customHeight="1" x14ac:dyDescent="0.15">
      <c r="A122" s="15"/>
      <c r="B122" s="26" t="s">
        <v>10</v>
      </c>
      <c r="C122" s="46">
        <v>368</v>
      </c>
      <c r="D122" s="38">
        <v>368</v>
      </c>
      <c r="E122" s="37">
        <v>368</v>
      </c>
      <c r="F122" s="38">
        <v>368</v>
      </c>
      <c r="G122" s="37">
        <v>368</v>
      </c>
      <c r="H122" s="38">
        <v>368</v>
      </c>
      <c r="I122" s="39">
        <v>368</v>
      </c>
    </row>
    <row r="123" spans="1:9" ht="12.95" customHeight="1" x14ac:dyDescent="0.15">
      <c r="A123" s="15"/>
      <c r="B123" s="24" t="s">
        <v>9</v>
      </c>
      <c r="C123" s="40">
        <f t="shared" ref="C123:I123" si="72">SUM(C116:C122)</f>
        <v>1336</v>
      </c>
      <c r="D123" s="41">
        <f t="shared" si="72"/>
        <v>2304</v>
      </c>
      <c r="E123" s="40">
        <f t="shared" si="72"/>
        <v>3272</v>
      </c>
      <c r="F123" s="41">
        <f t="shared" si="72"/>
        <v>4240</v>
      </c>
      <c r="G123" s="40">
        <f t="shared" si="72"/>
        <v>5208</v>
      </c>
      <c r="H123" s="41">
        <f t="shared" si="72"/>
        <v>6176</v>
      </c>
      <c r="I123" s="42">
        <f t="shared" si="72"/>
        <v>7144</v>
      </c>
    </row>
    <row r="124" spans="1:9" ht="12.95" customHeight="1" x14ac:dyDescent="0.15">
      <c r="A124" s="15"/>
      <c r="B124" s="7" t="s">
        <v>78</v>
      </c>
      <c r="C124" s="32">
        <f>ROUND((C123)*83/1000,0)</f>
        <v>111</v>
      </c>
      <c r="D124" s="32">
        <f t="shared" ref="D124" si="73">ROUND((D123)*83/1000,0)</f>
        <v>191</v>
      </c>
      <c r="E124" s="32">
        <f t="shared" ref="E124" si="74">ROUND((E123)*83/1000,0)</f>
        <v>272</v>
      </c>
      <c r="F124" s="32">
        <f t="shared" ref="F124" si="75">ROUND((F123)*83/1000,0)</f>
        <v>352</v>
      </c>
      <c r="G124" s="32">
        <f t="shared" ref="G124" si="76">ROUND((G123)*83/1000,0)</f>
        <v>432</v>
      </c>
      <c r="H124" s="32">
        <f t="shared" ref="H124" si="77">ROUND((H123)*83/1000,0)</f>
        <v>513</v>
      </c>
      <c r="I124" s="33">
        <f t="shared" ref="I124" si="78">ROUND((I123)*83/1000,0)</f>
        <v>593</v>
      </c>
    </row>
    <row r="125" spans="1:9" ht="12.95" customHeight="1" x14ac:dyDescent="0.15">
      <c r="A125" s="15"/>
      <c r="B125" s="7" t="s">
        <v>76</v>
      </c>
      <c r="C125" s="32">
        <f>ROUND((C123)*27/1000,0)</f>
        <v>36</v>
      </c>
      <c r="D125" s="32">
        <f t="shared" ref="D125:I125" si="79">ROUND((D123)*27/1000,0)</f>
        <v>62</v>
      </c>
      <c r="E125" s="32">
        <f t="shared" si="79"/>
        <v>88</v>
      </c>
      <c r="F125" s="32">
        <f t="shared" si="79"/>
        <v>114</v>
      </c>
      <c r="G125" s="32">
        <f t="shared" si="79"/>
        <v>141</v>
      </c>
      <c r="H125" s="32">
        <f t="shared" si="79"/>
        <v>167</v>
      </c>
      <c r="I125" s="33">
        <f t="shared" si="79"/>
        <v>193</v>
      </c>
    </row>
    <row r="126" spans="1:9" ht="12.95" customHeight="1" x14ac:dyDescent="0.15">
      <c r="A126" s="15"/>
      <c r="B126" s="116" t="s">
        <v>77</v>
      </c>
      <c r="C126" s="32">
        <f>ROUND((C123)*16/1000,0)</f>
        <v>21</v>
      </c>
      <c r="D126" s="32">
        <f t="shared" ref="D126:I126" si="80">ROUND((D123)*16/1000,0)</f>
        <v>37</v>
      </c>
      <c r="E126" s="32">
        <f t="shared" si="80"/>
        <v>52</v>
      </c>
      <c r="F126" s="32">
        <f t="shared" si="80"/>
        <v>68</v>
      </c>
      <c r="G126" s="32">
        <f t="shared" si="80"/>
        <v>83</v>
      </c>
      <c r="H126" s="32">
        <f t="shared" si="80"/>
        <v>99</v>
      </c>
      <c r="I126" s="33">
        <f t="shared" si="80"/>
        <v>114</v>
      </c>
    </row>
    <row r="127" spans="1:9" ht="12.95" customHeight="1" x14ac:dyDescent="0.15">
      <c r="A127" s="15"/>
      <c r="B127" s="10" t="s">
        <v>11</v>
      </c>
      <c r="C127" s="37">
        <f>ROUNDDOWN((C123+C124+C125+C126)*11.1,0)</f>
        <v>16694</v>
      </c>
      <c r="D127" s="37">
        <f>ROUNDDOWN((D123+D124+D125+D126)*11.1,0)</f>
        <v>28793</v>
      </c>
      <c r="E127" s="37">
        <f t="shared" ref="E127" si="81">ROUNDDOWN((E123+E124+E125+E126)*11.1,0)</f>
        <v>40892</v>
      </c>
      <c r="F127" s="37">
        <f t="shared" ref="F127" si="82">ROUNDDOWN((F123+F124+F125+F126)*11.1,0)</f>
        <v>52991</v>
      </c>
      <c r="G127" s="37">
        <f t="shared" ref="G127" si="83">ROUNDDOWN((G123+G124+G125+G126)*11.1,0)</f>
        <v>65090</v>
      </c>
      <c r="H127" s="37">
        <f t="shared" ref="H127" si="84">ROUNDDOWN((H123+H124+H125+H126)*11.1,0)</f>
        <v>77200</v>
      </c>
      <c r="I127" s="39">
        <f>ROUNDDOWN((I123+I124+I125+I126)*11.1,0)</f>
        <v>89288</v>
      </c>
    </row>
    <row r="128" spans="1:9" ht="12.95" customHeight="1" x14ac:dyDescent="0.15">
      <c r="A128" s="15"/>
      <c r="B128" s="11" t="s">
        <v>17</v>
      </c>
      <c r="C128" s="37">
        <f>ROUNDDOWN(C127*0.9,0)</f>
        <v>15024</v>
      </c>
      <c r="D128" s="37">
        <f t="shared" ref="D128:I128" si="85">ROUNDDOWN(D127*0.9,0)</f>
        <v>25913</v>
      </c>
      <c r="E128" s="37">
        <f t="shared" si="85"/>
        <v>36802</v>
      </c>
      <c r="F128" s="37">
        <f t="shared" si="85"/>
        <v>47691</v>
      </c>
      <c r="G128" s="37">
        <f t="shared" si="85"/>
        <v>58581</v>
      </c>
      <c r="H128" s="37">
        <f t="shared" si="85"/>
        <v>69480</v>
      </c>
      <c r="I128" s="39">
        <f t="shared" si="85"/>
        <v>80359</v>
      </c>
    </row>
    <row r="129" spans="1:9" ht="12.95" customHeight="1" x14ac:dyDescent="0.15">
      <c r="A129" s="15"/>
      <c r="B129" s="9" t="s">
        <v>12</v>
      </c>
      <c r="C129" s="34">
        <f>C127-C128</f>
        <v>1670</v>
      </c>
      <c r="D129" s="34">
        <f t="shared" ref="D129:I129" si="86">D127-D128</f>
        <v>2880</v>
      </c>
      <c r="E129" s="34">
        <f t="shared" si="86"/>
        <v>4090</v>
      </c>
      <c r="F129" s="34">
        <f t="shared" si="86"/>
        <v>5300</v>
      </c>
      <c r="G129" s="34">
        <f t="shared" si="86"/>
        <v>6509</v>
      </c>
      <c r="H129" s="34">
        <f t="shared" si="86"/>
        <v>7720</v>
      </c>
      <c r="I129" s="36">
        <f t="shared" si="86"/>
        <v>8929</v>
      </c>
    </row>
    <row r="130" spans="1:9" ht="12.95" customHeight="1" x14ac:dyDescent="0.15">
      <c r="A130" s="15"/>
      <c r="B130" s="10" t="s">
        <v>13</v>
      </c>
      <c r="C130" s="37">
        <v>600</v>
      </c>
      <c r="D130" s="37">
        <f>SUM(C130+320)</f>
        <v>920</v>
      </c>
      <c r="E130" s="37">
        <f>SUM(C130*2+320)</f>
        <v>1520</v>
      </c>
      <c r="F130" s="37">
        <f>SUM(C130*3+320)</f>
        <v>2120</v>
      </c>
      <c r="G130" s="37">
        <f>SUM(C130*4+320)</f>
        <v>2720</v>
      </c>
      <c r="H130" s="37">
        <f>SUM(C130*5+320)</f>
        <v>3320</v>
      </c>
      <c r="I130" s="39">
        <f>SUM(C130*6+320)</f>
        <v>3920</v>
      </c>
    </row>
    <row r="131" spans="1:9" ht="12.95" customHeight="1" x14ac:dyDescent="0.15">
      <c r="A131" s="15"/>
      <c r="B131" s="10" t="s">
        <v>14</v>
      </c>
      <c r="C131" s="37">
        <v>820</v>
      </c>
      <c r="D131" s="37">
        <f>SUM(C131*2)</f>
        <v>1640</v>
      </c>
      <c r="E131" s="37">
        <f>SUM(C131*3)</f>
        <v>2460</v>
      </c>
      <c r="F131" s="37">
        <f>SUM(C131*4)</f>
        <v>3280</v>
      </c>
      <c r="G131" s="37">
        <f>SUM(C131*5)</f>
        <v>4100</v>
      </c>
      <c r="H131" s="37">
        <f>SUM(C131*6)</f>
        <v>4920</v>
      </c>
      <c r="I131" s="39">
        <f>SUM(C131*7)</f>
        <v>5740</v>
      </c>
    </row>
    <row r="132" spans="1:9" ht="12.95" customHeight="1" thickBot="1" x14ac:dyDescent="0.2">
      <c r="A132" s="15"/>
      <c r="B132" s="12" t="s">
        <v>15</v>
      </c>
      <c r="C132" s="88">
        <v>100</v>
      </c>
      <c r="D132" s="89">
        <v>100</v>
      </c>
      <c r="E132" s="88">
        <v>200</v>
      </c>
      <c r="F132" s="89">
        <v>300</v>
      </c>
      <c r="G132" s="88">
        <v>400</v>
      </c>
      <c r="H132" s="89">
        <v>500</v>
      </c>
      <c r="I132" s="90">
        <v>600</v>
      </c>
    </row>
    <row r="133" spans="1:9" s="66" customFormat="1" ht="18.75" customHeight="1" thickBot="1" x14ac:dyDescent="0.2">
      <c r="A133" s="62"/>
      <c r="B133" s="63" t="s">
        <v>16</v>
      </c>
      <c r="C133" s="64">
        <f t="shared" ref="C133:I133" si="87">SUM(C129:C132)</f>
        <v>3190</v>
      </c>
      <c r="D133" s="64">
        <f t="shared" si="87"/>
        <v>5540</v>
      </c>
      <c r="E133" s="64">
        <f t="shared" si="87"/>
        <v>8270</v>
      </c>
      <c r="F133" s="64">
        <f t="shared" si="87"/>
        <v>11000</v>
      </c>
      <c r="G133" s="64">
        <f t="shared" si="87"/>
        <v>13729</v>
      </c>
      <c r="H133" s="64">
        <f t="shared" si="87"/>
        <v>16460</v>
      </c>
      <c r="I133" s="65">
        <f t="shared" si="87"/>
        <v>19189</v>
      </c>
    </row>
    <row r="134" spans="1:9" s="1" customFormat="1" ht="18.75" customHeight="1" x14ac:dyDescent="0.15">
      <c r="B134" s="27"/>
      <c r="C134" s="28"/>
      <c r="D134" s="28"/>
      <c r="E134" s="28"/>
      <c r="F134" s="28"/>
      <c r="G134" s="28"/>
      <c r="H134" s="28"/>
      <c r="I134" s="28"/>
    </row>
    <row r="135" spans="1:9" ht="13.5" customHeight="1" thickBot="1" x14ac:dyDescent="0.2">
      <c r="A135" s="1"/>
    </row>
    <row r="136" spans="1:9" ht="18" customHeight="1" thickBot="1" x14ac:dyDescent="0.2">
      <c r="A136" s="29"/>
      <c r="B136" s="25" t="s">
        <v>18</v>
      </c>
      <c r="C136" s="13"/>
      <c r="D136" s="13"/>
      <c r="E136" s="13"/>
      <c r="F136" s="5"/>
      <c r="G136" s="5"/>
      <c r="H136" s="5"/>
      <c r="I136" s="6"/>
    </row>
    <row r="137" spans="1:9" ht="12.95" customHeight="1" x14ac:dyDescent="0.15">
      <c r="A137" s="31" t="s">
        <v>23</v>
      </c>
      <c r="B137" s="19" t="s">
        <v>0</v>
      </c>
      <c r="C137" s="17" t="s">
        <v>2</v>
      </c>
      <c r="D137" s="16" t="s">
        <v>3</v>
      </c>
      <c r="E137" s="17" t="s">
        <v>4</v>
      </c>
      <c r="F137" s="16" t="s">
        <v>5</v>
      </c>
      <c r="G137" s="17" t="s">
        <v>6</v>
      </c>
      <c r="H137" s="16" t="s">
        <v>7</v>
      </c>
      <c r="I137" s="20" t="s">
        <v>8</v>
      </c>
    </row>
    <row r="138" spans="1:9" ht="12.95" customHeight="1" x14ac:dyDescent="0.15">
      <c r="A138" s="31"/>
      <c r="B138" s="21" t="s">
        <v>1</v>
      </c>
      <c r="C138" s="43">
        <v>976</v>
      </c>
      <c r="D138" s="32">
        <f>SUM(C138*2)</f>
        <v>1952</v>
      </c>
      <c r="E138" s="43">
        <f>SUM(C138*3)</f>
        <v>2928</v>
      </c>
      <c r="F138" s="32">
        <f>SUM(C138*4)</f>
        <v>3904</v>
      </c>
      <c r="G138" s="43">
        <f>SUM(C138*5)</f>
        <v>4880</v>
      </c>
      <c r="H138" s="32">
        <f>SUM(C138*6)</f>
        <v>5856</v>
      </c>
      <c r="I138" s="45">
        <f>SUM(C138*7)</f>
        <v>6832</v>
      </c>
    </row>
    <row r="139" spans="1:9" ht="12.95" customHeight="1" x14ac:dyDescent="0.15">
      <c r="A139" s="15"/>
      <c r="B139" s="22" t="s">
        <v>40</v>
      </c>
      <c r="C139" s="34">
        <v>12</v>
      </c>
      <c r="D139" s="35">
        <v>24</v>
      </c>
      <c r="E139" s="34">
        <v>36</v>
      </c>
      <c r="F139" s="35">
        <v>48</v>
      </c>
      <c r="G139" s="34">
        <v>60</v>
      </c>
      <c r="H139" s="35">
        <v>72</v>
      </c>
      <c r="I139" s="36">
        <v>84</v>
      </c>
    </row>
    <row r="140" spans="1:9" ht="12.95" customHeight="1" x14ac:dyDescent="0.15">
      <c r="A140" s="15"/>
      <c r="B140" s="23" t="s">
        <v>62</v>
      </c>
      <c r="C140" s="37">
        <v>4</v>
      </c>
      <c r="D140" s="38">
        <f>SUM(C140*2)</f>
        <v>8</v>
      </c>
      <c r="E140" s="37">
        <f>SUM(C140*3)</f>
        <v>12</v>
      </c>
      <c r="F140" s="38">
        <f>SUM(C140*4)</f>
        <v>16</v>
      </c>
      <c r="G140" s="37">
        <f>SUM(C140*5)</f>
        <v>20</v>
      </c>
      <c r="H140" s="38">
        <f>SUM(C140*6)</f>
        <v>24</v>
      </c>
      <c r="I140" s="39">
        <f>SUM(C140*7)</f>
        <v>28</v>
      </c>
    </row>
    <row r="141" spans="1:9" ht="12.95" customHeight="1" x14ac:dyDescent="0.15">
      <c r="A141" s="15"/>
      <c r="B141" s="23" t="s">
        <v>63</v>
      </c>
      <c r="C141" s="37">
        <v>8</v>
      </c>
      <c r="D141" s="38">
        <f>SUM(C141*2)</f>
        <v>16</v>
      </c>
      <c r="E141" s="37">
        <f>SUM(C141*3)</f>
        <v>24</v>
      </c>
      <c r="F141" s="38">
        <f>SUM(C141*4)</f>
        <v>32</v>
      </c>
      <c r="G141" s="37">
        <f>SUM(C141*5)</f>
        <v>40</v>
      </c>
      <c r="H141" s="38">
        <f>SUM(C141*6)</f>
        <v>48</v>
      </c>
      <c r="I141" s="39">
        <f>SUM(C141*7)</f>
        <v>56</v>
      </c>
    </row>
    <row r="142" spans="1:9" ht="12.95" customHeight="1" x14ac:dyDescent="0.15">
      <c r="A142" s="15"/>
      <c r="B142" s="23" t="s">
        <v>51</v>
      </c>
      <c r="C142" s="37">
        <v>18</v>
      </c>
      <c r="D142" s="38">
        <f>SUM(C142*2)</f>
        <v>36</v>
      </c>
      <c r="E142" s="37">
        <f>SUM(C142*3)</f>
        <v>54</v>
      </c>
      <c r="F142" s="38">
        <f>SUM(C142*4)</f>
        <v>72</v>
      </c>
      <c r="G142" s="37">
        <f>SUM(C142*5)</f>
        <v>90</v>
      </c>
      <c r="H142" s="38">
        <f>SUM(C142*6)</f>
        <v>108</v>
      </c>
      <c r="I142" s="39">
        <f>SUM(C142*7)</f>
        <v>126</v>
      </c>
    </row>
    <row r="143" spans="1:9" ht="12.95" customHeight="1" x14ac:dyDescent="0.15">
      <c r="A143" s="15"/>
      <c r="B143" s="23" t="s">
        <v>70</v>
      </c>
      <c r="C143" s="37">
        <v>18</v>
      </c>
      <c r="D143" s="38">
        <f>SUM(C143*2)</f>
        <v>36</v>
      </c>
      <c r="E143" s="37">
        <f>SUM(C143*3)</f>
        <v>54</v>
      </c>
      <c r="F143" s="38">
        <f>SUM(C143*4)</f>
        <v>72</v>
      </c>
      <c r="G143" s="37">
        <f>SUM(C143*5)</f>
        <v>90</v>
      </c>
      <c r="H143" s="38">
        <f>SUM(C143*6)</f>
        <v>108</v>
      </c>
      <c r="I143" s="39">
        <f>SUM(C143*7)</f>
        <v>126</v>
      </c>
    </row>
    <row r="144" spans="1:9" ht="12.95" customHeight="1" x14ac:dyDescent="0.15">
      <c r="A144" s="30"/>
      <c r="B144" s="23" t="s">
        <v>10</v>
      </c>
      <c r="C144" s="37">
        <v>368</v>
      </c>
      <c r="D144" s="38">
        <v>368</v>
      </c>
      <c r="E144" s="37">
        <v>368</v>
      </c>
      <c r="F144" s="38">
        <v>368</v>
      </c>
      <c r="G144" s="37">
        <v>368</v>
      </c>
      <c r="H144" s="38">
        <v>368</v>
      </c>
      <c r="I144" s="39">
        <v>368</v>
      </c>
    </row>
    <row r="145" spans="1:9" ht="12.95" customHeight="1" x14ac:dyDescent="0.15">
      <c r="A145" s="15"/>
      <c r="B145" s="24" t="s">
        <v>9</v>
      </c>
      <c r="C145" s="40">
        <f t="shared" ref="C145:I145" si="88">SUM(C138:C144)</f>
        <v>1404</v>
      </c>
      <c r="D145" s="41">
        <f t="shared" si="88"/>
        <v>2440</v>
      </c>
      <c r="E145" s="40">
        <f t="shared" si="88"/>
        <v>3476</v>
      </c>
      <c r="F145" s="41">
        <f t="shared" si="88"/>
        <v>4512</v>
      </c>
      <c r="G145" s="40">
        <f t="shared" si="88"/>
        <v>5548</v>
      </c>
      <c r="H145" s="41">
        <f t="shared" si="88"/>
        <v>6584</v>
      </c>
      <c r="I145" s="42">
        <f t="shared" si="88"/>
        <v>7620</v>
      </c>
    </row>
    <row r="146" spans="1:9" ht="12.95" customHeight="1" x14ac:dyDescent="0.15">
      <c r="A146" s="15"/>
      <c r="B146" s="7" t="s">
        <v>78</v>
      </c>
      <c r="C146" s="32">
        <f>ROUND((C145)*83/1000,0)</f>
        <v>117</v>
      </c>
      <c r="D146" s="32">
        <f t="shared" ref="D146" si="89">ROUND((D145)*83/1000,0)</f>
        <v>203</v>
      </c>
      <c r="E146" s="32">
        <f t="shared" ref="E146" si="90">ROUND((E145)*83/1000,0)</f>
        <v>289</v>
      </c>
      <c r="F146" s="32">
        <f t="shared" ref="F146" si="91">ROUND((F145)*83/1000,0)</f>
        <v>374</v>
      </c>
      <c r="G146" s="32">
        <f t="shared" ref="G146" si="92">ROUND((G145)*83/1000,0)</f>
        <v>460</v>
      </c>
      <c r="H146" s="32">
        <f t="shared" ref="H146" si="93">ROUND((H145)*83/1000,0)</f>
        <v>546</v>
      </c>
      <c r="I146" s="33">
        <f t="shared" ref="I146" si="94">ROUND((I145)*83/1000,0)</f>
        <v>632</v>
      </c>
    </row>
    <row r="147" spans="1:9" ht="12.95" customHeight="1" x14ac:dyDescent="0.15">
      <c r="A147" s="15"/>
      <c r="B147" s="7" t="s">
        <v>76</v>
      </c>
      <c r="C147" s="32">
        <f>ROUND((C145)*27/1000,0)</f>
        <v>38</v>
      </c>
      <c r="D147" s="32">
        <f t="shared" ref="D147:I147" si="95">ROUND((D145)*27/1000,0)</f>
        <v>66</v>
      </c>
      <c r="E147" s="32">
        <f t="shared" si="95"/>
        <v>94</v>
      </c>
      <c r="F147" s="32">
        <f t="shared" si="95"/>
        <v>122</v>
      </c>
      <c r="G147" s="32">
        <f t="shared" si="95"/>
        <v>150</v>
      </c>
      <c r="H147" s="32">
        <f t="shared" si="95"/>
        <v>178</v>
      </c>
      <c r="I147" s="33">
        <f t="shared" si="95"/>
        <v>206</v>
      </c>
    </row>
    <row r="148" spans="1:9" ht="12.95" customHeight="1" x14ac:dyDescent="0.15">
      <c r="A148" s="15"/>
      <c r="B148" s="116" t="s">
        <v>77</v>
      </c>
      <c r="C148" s="32">
        <f>ROUND((C145)*16/1000,0)</f>
        <v>22</v>
      </c>
      <c r="D148" s="32">
        <f t="shared" ref="D148:I148" si="96">ROUND((D145)*16/1000,0)</f>
        <v>39</v>
      </c>
      <c r="E148" s="32">
        <f t="shared" si="96"/>
        <v>56</v>
      </c>
      <c r="F148" s="32">
        <f t="shared" si="96"/>
        <v>72</v>
      </c>
      <c r="G148" s="32">
        <f t="shared" si="96"/>
        <v>89</v>
      </c>
      <c r="H148" s="32">
        <f t="shared" si="96"/>
        <v>105</v>
      </c>
      <c r="I148" s="33">
        <f t="shared" si="96"/>
        <v>122</v>
      </c>
    </row>
    <row r="149" spans="1:9" ht="12.95" customHeight="1" x14ac:dyDescent="0.15">
      <c r="A149" s="15"/>
      <c r="B149" s="10" t="s">
        <v>11</v>
      </c>
      <c r="C149" s="37">
        <f>ROUNDDOWN((C145+C146+C147+C148)*11.1,0)</f>
        <v>17549</v>
      </c>
      <c r="D149" s="37">
        <f>ROUNDDOWN((D145+D146+D147+D148)*11.1,0)</f>
        <v>30502</v>
      </c>
      <c r="E149" s="37">
        <f t="shared" ref="E149" si="97">ROUNDDOWN((E145+E146+E147+E148)*11.1,0)</f>
        <v>43456</v>
      </c>
      <c r="F149" s="37">
        <f t="shared" ref="F149" si="98">ROUNDDOWN((F145+F146+F147+F148)*11.1,0)</f>
        <v>56388</v>
      </c>
      <c r="G149" s="37">
        <f t="shared" ref="G149" si="99">ROUNDDOWN((G145+G146+G147+G148)*11.1,0)</f>
        <v>69341</v>
      </c>
      <c r="H149" s="37">
        <f t="shared" ref="H149" si="100">ROUNDDOWN((H145+H146+H147+H148)*11.1,0)</f>
        <v>82284</v>
      </c>
      <c r="I149" s="39">
        <f>ROUNDDOWN((I145+I146+I147+I148)*11.1,0)</f>
        <v>95238</v>
      </c>
    </row>
    <row r="150" spans="1:9" ht="12.95" customHeight="1" x14ac:dyDescent="0.15">
      <c r="A150" s="15"/>
      <c r="B150" s="11" t="s">
        <v>17</v>
      </c>
      <c r="C150" s="37">
        <f>ROUNDDOWN(C149*0.9,0)</f>
        <v>15794</v>
      </c>
      <c r="D150" s="37">
        <f t="shared" ref="D150:I150" si="101">ROUNDDOWN(D149*0.9,0)</f>
        <v>27451</v>
      </c>
      <c r="E150" s="37">
        <f t="shared" si="101"/>
        <v>39110</v>
      </c>
      <c r="F150" s="37">
        <f t="shared" si="101"/>
        <v>50749</v>
      </c>
      <c r="G150" s="37">
        <f t="shared" si="101"/>
        <v>62406</v>
      </c>
      <c r="H150" s="37">
        <f t="shared" si="101"/>
        <v>74055</v>
      </c>
      <c r="I150" s="39">
        <f t="shared" si="101"/>
        <v>85714</v>
      </c>
    </row>
    <row r="151" spans="1:9" ht="12.95" customHeight="1" x14ac:dyDescent="0.15">
      <c r="A151" s="15"/>
      <c r="B151" s="9" t="s">
        <v>12</v>
      </c>
      <c r="C151" s="34">
        <f>C149-C150</f>
        <v>1755</v>
      </c>
      <c r="D151" s="34">
        <f t="shared" ref="D151:I151" si="102">D149-D150</f>
        <v>3051</v>
      </c>
      <c r="E151" s="34">
        <f t="shared" si="102"/>
        <v>4346</v>
      </c>
      <c r="F151" s="34">
        <f t="shared" si="102"/>
        <v>5639</v>
      </c>
      <c r="G151" s="34">
        <f t="shared" si="102"/>
        <v>6935</v>
      </c>
      <c r="H151" s="34">
        <f t="shared" si="102"/>
        <v>8229</v>
      </c>
      <c r="I151" s="36">
        <f t="shared" si="102"/>
        <v>9524</v>
      </c>
    </row>
    <row r="152" spans="1:9" ht="12.95" customHeight="1" x14ac:dyDescent="0.15">
      <c r="A152" s="30"/>
      <c r="B152" s="10" t="s">
        <v>13</v>
      </c>
      <c r="C152" s="37">
        <v>600</v>
      </c>
      <c r="D152" s="37">
        <f>SUM(C152+320)</f>
        <v>920</v>
      </c>
      <c r="E152" s="37">
        <f>SUM(C152*2+320)</f>
        <v>1520</v>
      </c>
      <c r="F152" s="37">
        <f>SUM(C152*3+320)</f>
        <v>2120</v>
      </c>
      <c r="G152" s="37">
        <f>SUM(C152*4+320)</f>
        <v>2720</v>
      </c>
      <c r="H152" s="37">
        <f>SUM(C152*5+320)</f>
        <v>3320</v>
      </c>
      <c r="I152" s="39">
        <f>SUM(C152*6+320)</f>
        <v>3920</v>
      </c>
    </row>
    <row r="153" spans="1:9" s="1" customFormat="1" ht="12.75" customHeight="1" x14ac:dyDescent="0.15">
      <c r="A153" s="30"/>
      <c r="B153" s="10" t="s">
        <v>14</v>
      </c>
      <c r="C153" s="37">
        <v>820</v>
      </c>
      <c r="D153" s="37">
        <f>SUM(C153*2)</f>
        <v>1640</v>
      </c>
      <c r="E153" s="37">
        <f>SUM(C153*3)</f>
        <v>2460</v>
      </c>
      <c r="F153" s="37">
        <f>SUM(C153*4)</f>
        <v>3280</v>
      </c>
      <c r="G153" s="37">
        <f>SUM(C153*5)</f>
        <v>4100</v>
      </c>
      <c r="H153" s="37">
        <f>SUM(C153*6)</f>
        <v>4920</v>
      </c>
      <c r="I153" s="39">
        <f>SUM(C153*7)</f>
        <v>5740</v>
      </c>
    </row>
    <row r="154" spans="1:9" ht="12.95" customHeight="1" thickBot="1" x14ac:dyDescent="0.2">
      <c r="A154" s="30"/>
      <c r="B154" s="12" t="s">
        <v>15</v>
      </c>
      <c r="C154" s="88">
        <v>100</v>
      </c>
      <c r="D154" s="89">
        <v>100</v>
      </c>
      <c r="E154" s="88">
        <v>200</v>
      </c>
      <c r="F154" s="89">
        <v>300</v>
      </c>
      <c r="G154" s="88">
        <v>400</v>
      </c>
      <c r="H154" s="89">
        <v>500</v>
      </c>
      <c r="I154" s="90">
        <v>600</v>
      </c>
    </row>
    <row r="155" spans="1:9" s="66" customFormat="1" ht="18.75" customHeight="1" thickBot="1" x14ac:dyDescent="0.2">
      <c r="A155" s="62"/>
      <c r="B155" s="63" t="s">
        <v>16</v>
      </c>
      <c r="C155" s="64">
        <f t="shared" ref="C155:I155" si="103">SUM(C151:C154)</f>
        <v>3275</v>
      </c>
      <c r="D155" s="64">
        <f t="shared" si="103"/>
        <v>5711</v>
      </c>
      <c r="E155" s="64">
        <f t="shared" si="103"/>
        <v>8526</v>
      </c>
      <c r="F155" s="64">
        <f t="shared" si="103"/>
        <v>11339</v>
      </c>
      <c r="G155" s="64">
        <f t="shared" si="103"/>
        <v>14155</v>
      </c>
      <c r="H155" s="64">
        <f t="shared" si="103"/>
        <v>16969</v>
      </c>
      <c r="I155" s="65">
        <f t="shared" si="103"/>
        <v>19784</v>
      </c>
    </row>
  </sheetData>
  <mergeCells count="4">
    <mergeCell ref="G1:I1"/>
    <mergeCell ref="G47:I47"/>
    <mergeCell ref="A3:H3"/>
    <mergeCell ref="A48:H48"/>
  </mergeCells>
  <phoneticPr fontId="1"/>
  <pageMargins left="1.1811023622047245" right="0.19685039370078741" top="0.39370078740157483" bottom="0.35433070866141736" header="0.51181102362204722" footer="0.43307086614173229"/>
  <pageSetup paperSize="9" orientation="portrait" horizontalDpi="300" verticalDpi="300" r:id="rId1"/>
  <headerFooter alignWithMargins="0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EB7D9-3C9B-4B35-A0F4-70F980B780C8}">
  <sheetPr>
    <tabColor rgb="FFFFFF00"/>
  </sheetPr>
  <dimension ref="A1:I155"/>
  <sheetViews>
    <sheetView zoomScaleNormal="100" workbookViewId="0">
      <selection activeCell="J50" sqref="J50"/>
    </sheetView>
  </sheetViews>
  <sheetFormatPr defaultRowHeight="13.5" x14ac:dyDescent="0.15"/>
  <cols>
    <col min="1" max="1" width="8.625" customWidth="1"/>
    <col min="2" max="2" width="20.625" customWidth="1"/>
    <col min="3" max="9" width="7.375" customWidth="1"/>
    <col min="10" max="12" width="7.125" customWidth="1"/>
  </cols>
  <sheetData>
    <row r="1" spans="1:9" ht="22.5" customHeight="1" x14ac:dyDescent="0.15">
      <c r="G1" s="118" t="s">
        <v>84</v>
      </c>
      <c r="H1" s="118"/>
      <c r="I1" s="118"/>
    </row>
    <row r="2" spans="1:9" ht="22.5" customHeight="1" x14ac:dyDescent="0.15">
      <c r="G2" s="111"/>
      <c r="H2" s="111"/>
      <c r="I2" s="111"/>
    </row>
    <row r="3" spans="1:9" ht="14.25" x14ac:dyDescent="0.15">
      <c r="A3" s="119" t="s">
        <v>73</v>
      </c>
      <c r="B3" s="119"/>
      <c r="C3" s="119"/>
      <c r="D3" s="119"/>
      <c r="E3" s="119"/>
      <c r="F3" s="119"/>
      <c r="G3" s="119"/>
      <c r="H3" s="119"/>
    </row>
    <row r="4" spans="1:9" ht="13.5" customHeight="1" thickBot="1" x14ac:dyDescent="0.2">
      <c r="A4" s="1"/>
      <c r="B4" s="1"/>
      <c r="H4" s="104" t="s">
        <v>43</v>
      </c>
      <c r="I4" s="104"/>
    </row>
    <row r="5" spans="1:9" ht="18" customHeight="1" x14ac:dyDescent="0.15">
      <c r="A5" s="14"/>
      <c r="B5" s="25" t="s">
        <v>18</v>
      </c>
      <c r="C5" s="13"/>
      <c r="D5" s="13"/>
      <c r="E5" s="13"/>
      <c r="F5" s="5"/>
      <c r="G5" s="5"/>
      <c r="H5" s="5"/>
      <c r="I5" s="6"/>
    </row>
    <row r="6" spans="1:9" ht="12.95" customHeight="1" x14ac:dyDescent="0.15">
      <c r="A6" s="91" t="s">
        <v>24</v>
      </c>
      <c r="B6" s="7" t="s">
        <v>0</v>
      </c>
      <c r="C6" s="4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3" t="s">
        <v>7</v>
      </c>
      <c r="I6" s="8" t="s">
        <v>8</v>
      </c>
    </row>
    <row r="7" spans="1:9" ht="12.95" customHeight="1" x14ac:dyDescent="0.15">
      <c r="A7" s="31"/>
      <c r="B7" s="7" t="s">
        <v>1</v>
      </c>
      <c r="C7" s="32">
        <v>523</v>
      </c>
      <c r="D7" s="32">
        <f>SUM(C7*2)</f>
        <v>1046</v>
      </c>
      <c r="E7" s="32">
        <f>SUM(C7*3)</f>
        <v>1569</v>
      </c>
      <c r="F7" s="32">
        <f>SUM(C7*4)</f>
        <v>2092</v>
      </c>
      <c r="G7" s="32">
        <f>SUM(C7*5)</f>
        <v>2615</v>
      </c>
      <c r="H7" s="32">
        <f>SUM(C7*6)</f>
        <v>3138</v>
      </c>
      <c r="I7" s="33">
        <f>SUM(C7*7)</f>
        <v>3661</v>
      </c>
    </row>
    <row r="8" spans="1:9" ht="12.95" customHeight="1" x14ac:dyDescent="0.15">
      <c r="A8" s="15"/>
      <c r="B8" s="22" t="s">
        <v>40</v>
      </c>
      <c r="C8" s="34">
        <v>12</v>
      </c>
      <c r="D8" s="35">
        <v>24</v>
      </c>
      <c r="E8" s="34">
        <v>36</v>
      </c>
      <c r="F8" s="35">
        <v>48</v>
      </c>
      <c r="G8" s="34">
        <v>60</v>
      </c>
      <c r="H8" s="35">
        <v>72</v>
      </c>
      <c r="I8" s="36">
        <v>84</v>
      </c>
    </row>
    <row r="9" spans="1:9" ht="12.95" customHeight="1" x14ac:dyDescent="0.15">
      <c r="A9" s="15"/>
      <c r="B9" s="23" t="s">
        <v>62</v>
      </c>
      <c r="C9" s="37">
        <v>0</v>
      </c>
      <c r="D9" s="38">
        <f>SUM(C9*2)</f>
        <v>0</v>
      </c>
      <c r="E9" s="37">
        <f>SUM(C9*3)</f>
        <v>0</v>
      </c>
      <c r="F9" s="38">
        <f>SUM(C9*4)</f>
        <v>0</v>
      </c>
      <c r="G9" s="37">
        <f>SUM(C9*5)</f>
        <v>0</v>
      </c>
      <c r="H9" s="38">
        <f>SUM(C9*6)</f>
        <v>0</v>
      </c>
      <c r="I9" s="39">
        <f>SUM(C9*7)</f>
        <v>0</v>
      </c>
    </row>
    <row r="10" spans="1:9" ht="12.95" customHeight="1" x14ac:dyDescent="0.15">
      <c r="A10" s="15"/>
      <c r="B10" s="23" t="s">
        <v>63</v>
      </c>
      <c r="C10" s="37">
        <v>0</v>
      </c>
      <c r="D10" s="38">
        <f>SUM(C10*2)</f>
        <v>0</v>
      </c>
      <c r="E10" s="37">
        <f>SUM(C10*3)</f>
        <v>0</v>
      </c>
      <c r="F10" s="38">
        <f>SUM(C10*4)</f>
        <v>0</v>
      </c>
      <c r="G10" s="37">
        <f>SUM(C10*5)</f>
        <v>0</v>
      </c>
      <c r="H10" s="38">
        <f>SUM(C10*6)</f>
        <v>0</v>
      </c>
      <c r="I10" s="39">
        <f>SUM(C10*7)</f>
        <v>0</v>
      </c>
    </row>
    <row r="11" spans="1:9" ht="12.95" customHeight="1" x14ac:dyDescent="0.15">
      <c r="A11" s="15"/>
      <c r="B11" s="23" t="s">
        <v>51</v>
      </c>
      <c r="C11" s="37">
        <v>0</v>
      </c>
      <c r="D11" s="38">
        <f>SUM(C11*2)</f>
        <v>0</v>
      </c>
      <c r="E11" s="37">
        <f>SUM(C11*3)</f>
        <v>0</v>
      </c>
      <c r="F11" s="38">
        <f>SUM(C11*4)</f>
        <v>0</v>
      </c>
      <c r="G11" s="37">
        <f>SUM(C11*5)</f>
        <v>0</v>
      </c>
      <c r="H11" s="38">
        <f>SUM(C11*6)</f>
        <v>0</v>
      </c>
      <c r="I11" s="39">
        <f>SUM(C11*7)</f>
        <v>0</v>
      </c>
    </row>
    <row r="12" spans="1:9" ht="12.95" customHeight="1" x14ac:dyDescent="0.15">
      <c r="A12" s="15"/>
      <c r="B12" s="23" t="s">
        <v>71</v>
      </c>
      <c r="C12" s="37">
        <v>18</v>
      </c>
      <c r="D12" s="38">
        <f>SUM(C12*2)</f>
        <v>36</v>
      </c>
      <c r="E12" s="37">
        <f>SUM(C12*3)</f>
        <v>54</v>
      </c>
      <c r="F12" s="38">
        <f>SUM(C12*4)</f>
        <v>72</v>
      </c>
      <c r="G12" s="37">
        <f>SUM(C12*5)</f>
        <v>90</v>
      </c>
      <c r="H12" s="38">
        <f>SUM(C12*6)</f>
        <v>108</v>
      </c>
      <c r="I12" s="39">
        <f>SUM(C12*7)</f>
        <v>126</v>
      </c>
    </row>
    <row r="13" spans="1:9" ht="12.95" customHeight="1" x14ac:dyDescent="0.15">
      <c r="A13" s="15"/>
      <c r="B13" s="23" t="s">
        <v>10</v>
      </c>
      <c r="C13" s="37">
        <v>368</v>
      </c>
      <c r="D13" s="38">
        <v>368</v>
      </c>
      <c r="E13" s="37">
        <v>368</v>
      </c>
      <c r="F13" s="38">
        <v>368</v>
      </c>
      <c r="G13" s="37">
        <v>368</v>
      </c>
      <c r="H13" s="38">
        <v>368</v>
      </c>
      <c r="I13" s="39">
        <v>368</v>
      </c>
    </row>
    <row r="14" spans="1:9" ht="12.95" customHeight="1" x14ac:dyDescent="0.15">
      <c r="A14" s="15"/>
      <c r="B14" s="24" t="s">
        <v>9</v>
      </c>
      <c r="C14" s="40">
        <f t="shared" ref="C14:I14" si="0">SUM(C7:C13)</f>
        <v>921</v>
      </c>
      <c r="D14" s="41">
        <f t="shared" si="0"/>
        <v>1474</v>
      </c>
      <c r="E14" s="40">
        <f t="shared" si="0"/>
        <v>2027</v>
      </c>
      <c r="F14" s="41">
        <f t="shared" si="0"/>
        <v>2580</v>
      </c>
      <c r="G14" s="40">
        <f t="shared" si="0"/>
        <v>3133</v>
      </c>
      <c r="H14" s="41">
        <f t="shared" si="0"/>
        <v>3686</v>
      </c>
      <c r="I14" s="42">
        <f t="shared" si="0"/>
        <v>4239</v>
      </c>
    </row>
    <row r="15" spans="1:9" ht="12.95" customHeight="1" x14ac:dyDescent="0.15">
      <c r="A15" s="15"/>
      <c r="B15" s="7" t="s">
        <v>78</v>
      </c>
      <c r="C15" s="32">
        <f>ROUND((C14)*83/1000,0)</f>
        <v>76</v>
      </c>
      <c r="D15" s="32">
        <f t="shared" ref="D15:I15" si="1">ROUND((D14)*83/1000,0)</f>
        <v>122</v>
      </c>
      <c r="E15" s="32">
        <f t="shared" si="1"/>
        <v>168</v>
      </c>
      <c r="F15" s="32">
        <f t="shared" si="1"/>
        <v>214</v>
      </c>
      <c r="G15" s="32">
        <f t="shared" si="1"/>
        <v>260</v>
      </c>
      <c r="H15" s="32">
        <f t="shared" si="1"/>
        <v>306</v>
      </c>
      <c r="I15" s="33">
        <f t="shared" si="1"/>
        <v>352</v>
      </c>
    </row>
    <row r="16" spans="1:9" ht="12.95" customHeight="1" x14ac:dyDescent="0.15">
      <c r="A16" s="15"/>
      <c r="B16" s="7" t="s">
        <v>76</v>
      </c>
      <c r="C16" s="32">
        <f>ROUND((C14)*27/1000,0)</f>
        <v>25</v>
      </c>
      <c r="D16" s="32">
        <f t="shared" ref="D16:I16" si="2">ROUND((D14)*27/1000,0)</f>
        <v>40</v>
      </c>
      <c r="E16" s="32">
        <f t="shared" si="2"/>
        <v>55</v>
      </c>
      <c r="F16" s="32">
        <f t="shared" si="2"/>
        <v>70</v>
      </c>
      <c r="G16" s="32">
        <f t="shared" si="2"/>
        <v>85</v>
      </c>
      <c r="H16" s="32">
        <f t="shared" si="2"/>
        <v>100</v>
      </c>
      <c r="I16" s="33">
        <f t="shared" si="2"/>
        <v>114</v>
      </c>
    </row>
    <row r="17" spans="1:9" ht="12.95" customHeight="1" x14ac:dyDescent="0.15">
      <c r="A17" s="15"/>
      <c r="B17" s="116" t="s">
        <v>77</v>
      </c>
      <c r="C17" s="32">
        <f>ROUND((C14)*16/1000,0)</f>
        <v>15</v>
      </c>
      <c r="D17" s="32">
        <f t="shared" ref="D17:I17" si="3">ROUND((D14)*16/1000,0)</f>
        <v>24</v>
      </c>
      <c r="E17" s="32">
        <f t="shared" si="3"/>
        <v>32</v>
      </c>
      <c r="F17" s="32">
        <f t="shared" si="3"/>
        <v>41</v>
      </c>
      <c r="G17" s="32">
        <f t="shared" si="3"/>
        <v>50</v>
      </c>
      <c r="H17" s="32">
        <f t="shared" si="3"/>
        <v>59</v>
      </c>
      <c r="I17" s="33">
        <f t="shared" si="3"/>
        <v>68</v>
      </c>
    </row>
    <row r="18" spans="1:9" ht="12.95" customHeight="1" x14ac:dyDescent="0.15">
      <c r="A18" s="15"/>
      <c r="B18" s="10" t="s">
        <v>11</v>
      </c>
      <c r="C18" s="37">
        <f>ROUNDDOWN((C14+C15+C16+C17)*11.1,0)</f>
        <v>11510</v>
      </c>
      <c r="D18" s="37">
        <f>ROUNDDOWN((D14+D15+D16+D17)*11.1,0)</f>
        <v>18426</v>
      </c>
      <c r="E18" s="37">
        <f t="shared" ref="E18:H18" si="4">ROUNDDOWN((E14+E15+E16+E17)*11.1,0)</f>
        <v>25330</v>
      </c>
      <c r="F18" s="37">
        <f t="shared" si="4"/>
        <v>32245</v>
      </c>
      <c r="G18" s="37">
        <f t="shared" si="4"/>
        <v>39160</v>
      </c>
      <c r="H18" s="37">
        <f t="shared" si="4"/>
        <v>46076</v>
      </c>
      <c r="I18" s="39">
        <f>ROUNDDOWN((I14+I15+I16+I17)*11.1,0)</f>
        <v>52980</v>
      </c>
    </row>
    <row r="19" spans="1:9" ht="12.95" customHeight="1" x14ac:dyDescent="0.15">
      <c r="A19" s="15"/>
      <c r="B19" s="11" t="s">
        <v>17</v>
      </c>
      <c r="C19" s="37">
        <f>ROUNDDOWN(C18*0.9,0)</f>
        <v>10359</v>
      </c>
      <c r="D19" s="37">
        <f t="shared" ref="D19:I19" si="5">ROUNDDOWN(D18*0.9,0)</f>
        <v>16583</v>
      </c>
      <c r="E19" s="37">
        <f t="shared" si="5"/>
        <v>22797</v>
      </c>
      <c r="F19" s="37">
        <f t="shared" si="5"/>
        <v>29020</v>
      </c>
      <c r="G19" s="37">
        <f t="shared" si="5"/>
        <v>35244</v>
      </c>
      <c r="H19" s="37">
        <f t="shared" si="5"/>
        <v>41468</v>
      </c>
      <c r="I19" s="39">
        <f t="shared" si="5"/>
        <v>47682</v>
      </c>
    </row>
    <row r="20" spans="1:9" ht="12.95" customHeight="1" x14ac:dyDescent="0.15">
      <c r="A20" s="15"/>
      <c r="B20" s="9" t="s">
        <v>12</v>
      </c>
      <c r="C20" s="34">
        <f>C18-C19</f>
        <v>1151</v>
      </c>
      <c r="D20" s="34">
        <f t="shared" ref="D20:I20" si="6">D18-D19</f>
        <v>1843</v>
      </c>
      <c r="E20" s="34">
        <f t="shared" si="6"/>
        <v>2533</v>
      </c>
      <c r="F20" s="34">
        <f t="shared" si="6"/>
        <v>3225</v>
      </c>
      <c r="G20" s="34">
        <f t="shared" si="6"/>
        <v>3916</v>
      </c>
      <c r="H20" s="34">
        <f t="shared" si="6"/>
        <v>4608</v>
      </c>
      <c r="I20" s="36">
        <f t="shared" si="6"/>
        <v>5298</v>
      </c>
    </row>
    <row r="21" spans="1:9" ht="12.95" customHeight="1" x14ac:dyDescent="0.15">
      <c r="A21" s="15"/>
      <c r="B21" s="10" t="s">
        <v>13</v>
      </c>
      <c r="C21" s="37">
        <v>1000</v>
      </c>
      <c r="D21" s="37">
        <f>SUM(C21+320)</f>
        <v>1320</v>
      </c>
      <c r="E21" s="37">
        <f>SUM(C21*2+320)</f>
        <v>2320</v>
      </c>
      <c r="F21" s="37">
        <f>SUM(C21*3+320)</f>
        <v>3320</v>
      </c>
      <c r="G21" s="37">
        <f>SUM(C21*4+320)</f>
        <v>4320</v>
      </c>
      <c r="H21" s="37">
        <f>SUM(C21*5+320)</f>
        <v>5320</v>
      </c>
      <c r="I21" s="39">
        <f>SUM(C21*6+320)</f>
        <v>6320</v>
      </c>
    </row>
    <row r="22" spans="1:9" ht="12.95" customHeight="1" x14ac:dyDescent="0.15">
      <c r="A22" s="15"/>
      <c r="B22" s="10" t="s">
        <v>14</v>
      </c>
      <c r="C22" s="37">
        <v>1310</v>
      </c>
      <c r="D22" s="37">
        <f>SUM(C22*2)</f>
        <v>2620</v>
      </c>
      <c r="E22" s="37">
        <f>SUM(C22*3)</f>
        <v>3930</v>
      </c>
      <c r="F22" s="37">
        <f>SUM(C22*4)</f>
        <v>5240</v>
      </c>
      <c r="G22" s="37">
        <f>SUM(C22*5)</f>
        <v>6550</v>
      </c>
      <c r="H22" s="37">
        <f>SUM(C22*6)</f>
        <v>7860</v>
      </c>
      <c r="I22" s="39">
        <f>SUM(C22*7)</f>
        <v>9170</v>
      </c>
    </row>
    <row r="23" spans="1:9" ht="12.95" customHeight="1" thickBot="1" x14ac:dyDescent="0.2">
      <c r="A23" s="15"/>
      <c r="B23" s="12" t="s">
        <v>15</v>
      </c>
      <c r="C23" s="88">
        <v>100</v>
      </c>
      <c r="D23" s="89">
        <v>100</v>
      </c>
      <c r="E23" s="88">
        <v>200</v>
      </c>
      <c r="F23" s="89">
        <v>300</v>
      </c>
      <c r="G23" s="88">
        <v>400</v>
      </c>
      <c r="H23" s="89">
        <v>500</v>
      </c>
      <c r="I23" s="90">
        <v>600</v>
      </c>
    </row>
    <row r="24" spans="1:9" s="66" customFormat="1" ht="18.75" customHeight="1" thickBot="1" x14ac:dyDescent="0.2">
      <c r="A24" s="62"/>
      <c r="B24" s="85" t="s">
        <v>16</v>
      </c>
      <c r="C24" s="86">
        <f>SUM(C20:C23)</f>
        <v>3561</v>
      </c>
      <c r="D24" s="86">
        <f t="shared" ref="D24:I24" si="7">SUM(D20:D23)</f>
        <v>5883</v>
      </c>
      <c r="E24" s="86">
        <f t="shared" si="7"/>
        <v>8983</v>
      </c>
      <c r="F24" s="86">
        <f t="shared" si="7"/>
        <v>12085</v>
      </c>
      <c r="G24" s="86">
        <f t="shared" si="7"/>
        <v>15186</v>
      </c>
      <c r="H24" s="86">
        <f t="shared" si="7"/>
        <v>18288</v>
      </c>
      <c r="I24" s="87">
        <f t="shared" si="7"/>
        <v>21388</v>
      </c>
    </row>
    <row r="25" spans="1:9" ht="31.5" customHeight="1" thickBot="1" x14ac:dyDescent="0.2">
      <c r="A25" s="2"/>
    </row>
    <row r="26" spans="1:9" ht="18" customHeight="1" x14ac:dyDescent="0.15">
      <c r="A26" s="14"/>
      <c r="B26" s="25" t="s">
        <v>18</v>
      </c>
      <c r="C26" s="13"/>
      <c r="D26" s="13"/>
      <c r="E26" s="13"/>
      <c r="F26" s="5"/>
      <c r="G26" s="5"/>
      <c r="H26" s="5"/>
      <c r="I26" s="6"/>
    </row>
    <row r="27" spans="1:9" ht="12.95" customHeight="1" x14ac:dyDescent="0.15">
      <c r="A27" s="91" t="s">
        <v>25</v>
      </c>
      <c r="B27" s="7" t="s">
        <v>0</v>
      </c>
      <c r="C27" s="4" t="s">
        <v>2</v>
      </c>
      <c r="D27" s="3" t="s">
        <v>3</v>
      </c>
      <c r="E27" s="4" t="s">
        <v>4</v>
      </c>
      <c r="F27" s="3" t="s">
        <v>5</v>
      </c>
      <c r="G27" s="4" t="s">
        <v>6</v>
      </c>
      <c r="H27" s="3" t="s">
        <v>7</v>
      </c>
      <c r="I27" s="8" t="s">
        <v>8</v>
      </c>
    </row>
    <row r="28" spans="1:9" ht="12.95" customHeight="1" x14ac:dyDescent="0.15">
      <c r="A28" s="31"/>
      <c r="B28" s="7" t="s">
        <v>1</v>
      </c>
      <c r="C28" s="32">
        <v>649</v>
      </c>
      <c r="D28" s="32">
        <f>SUM(C28*2)</f>
        <v>1298</v>
      </c>
      <c r="E28" s="32">
        <f>SUM(C28*3)</f>
        <v>1947</v>
      </c>
      <c r="F28" s="32">
        <f>SUM(C28*4)</f>
        <v>2596</v>
      </c>
      <c r="G28" s="32">
        <f>SUM(C28*5)</f>
        <v>3245</v>
      </c>
      <c r="H28" s="32">
        <f>SUM(C28*6)</f>
        <v>3894</v>
      </c>
      <c r="I28" s="33">
        <f>SUM(C28*7)</f>
        <v>4543</v>
      </c>
    </row>
    <row r="29" spans="1:9" ht="12.95" customHeight="1" x14ac:dyDescent="0.15">
      <c r="A29" s="15"/>
      <c r="B29" s="22" t="s">
        <v>40</v>
      </c>
      <c r="C29" s="34">
        <v>12</v>
      </c>
      <c r="D29" s="35">
        <v>24</v>
      </c>
      <c r="E29" s="34">
        <v>36</v>
      </c>
      <c r="F29" s="35">
        <v>48</v>
      </c>
      <c r="G29" s="34">
        <v>60</v>
      </c>
      <c r="H29" s="35">
        <v>72</v>
      </c>
      <c r="I29" s="36">
        <v>84</v>
      </c>
    </row>
    <row r="30" spans="1:9" ht="12.95" customHeight="1" x14ac:dyDescent="0.15">
      <c r="A30" s="15"/>
      <c r="B30" s="23" t="s">
        <v>62</v>
      </c>
      <c r="C30" s="37">
        <v>0</v>
      </c>
      <c r="D30" s="38">
        <f>SUM(C30*2)</f>
        <v>0</v>
      </c>
      <c r="E30" s="37">
        <f>SUM(C30*3)</f>
        <v>0</v>
      </c>
      <c r="F30" s="38">
        <f>SUM(C30*4)</f>
        <v>0</v>
      </c>
      <c r="G30" s="37">
        <f>SUM(C30*5)</f>
        <v>0</v>
      </c>
      <c r="H30" s="38">
        <f>SUM(C30*6)</f>
        <v>0</v>
      </c>
      <c r="I30" s="39">
        <f>SUM(C30*7)</f>
        <v>0</v>
      </c>
    </row>
    <row r="31" spans="1:9" ht="12.95" customHeight="1" x14ac:dyDescent="0.15">
      <c r="A31" s="15"/>
      <c r="B31" s="23" t="s">
        <v>63</v>
      </c>
      <c r="C31" s="37">
        <v>0</v>
      </c>
      <c r="D31" s="38">
        <f>SUM(C31*2)</f>
        <v>0</v>
      </c>
      <c r="E31" s="37">
        <f>SUM(C31*3)</f>
        <v>0</v>
      </c>
      <c r="F31" s="38">
        <f>SUM(C31*4)</f>
        <v>0</v>
      </c>
      <c r="G31" s="37">
        <f>SUM(C31*5)</f>
        <v>0</v>
      </c>
      <c r="H31" s="38">
        <f>SUM(C31*6)</f>
        <v>0</v>
      </c>
      <c r="I31" s="39">
        <f>SUM(C31*7)</f>
        <v>0</v>
      </c>
    </row>
    <row r="32" spans="1:9" ht="12.95" customHeight="1" x14ac:dyDescent="0.15">
      <c r="A32" s="15"/>
      <c r="B32" s="23" t="s">
        <v>51</v>
      </c>
      <c r="C32" s="37">
        <v>0</v>
      </c>
      <c r="D32" s="38">
        <f>SUM(C32*2)</f>
        <v>0</v>
      </c>
      <c r="E32" s="37">
        <f>SUM(C32*3)</f>
        <v>0</v>
      </c>
      <c r="F32" s="38">
        <f>SUM(C32*4)</f>
        <v>0</v>
      </c>
      <c r="G32" s="37">
        <f>SUM(C32*5)</f>
        <v>0</v>
      </c>
      <c r="H32" s="38">
        <f>SUM(C32*6)</f>
        <v>0</v>
      </c>
      <c r="I32" s="39">
        <f>SUM(C32*7)</f>
        <v>0</v>
      </c>
    </row>
    <row r="33" spans="1:9" ht="12.95" customHeight="1" x14ac:dyDescent="0.15">
      <c r="A33" s="15"/>
      <c r="B33" s="23" t="s">
        <v>71</v>
      </c>
      <c r="C33" s="37">
        <v>18</v>
      </c>
      <c r="D33" s="38">
        <f>SUM(C33*2)</f>
        <v>36</v>
      </c>
      <c r="E33" s="37">
        <f>SUM(C33*3)</f>
        <v>54</v>
      </c>
      <c r="F33" s="38">
        <f>SUM(C33*4)</f>
        <v>72</v>
      </c>
      <c r="G33" s="37">
        <f>SUM(C33*5)</f>
        <v>90</v>
      </c>
      <c r="H33" s="38">
        <f>SUM(C33*6)</f>
        <v>108</v>
      </c>
      <c r="I33" s="39">
        <f>SUM(C33*7)</f>
        <v>126</v>
      </c>
    </row>
    <row r="34" spans="1:9" ht="12.95" customHeight="1" x14ac:dyDescent="0.15">
      <c r="A34" s="15"/>
      <c r="B34" s="23" t="s">
        <v>10</v>
      </c>
      <c r="C34" s="37">
        <v>368</v>
      </c>
      <c r="D34" s="38">
        <v>368</v>
      </c>
      <c r="E34" s="37">
        <v>368</v>
      </c>
      <c r="F34" s="38">
        <v>368</v>
      </c>
      <c r="G34" s="37">
        <v>368</v>
      </c>
      <c r="H34" s="38">
        <v>368</v>
      </c>
      <c r="I34" s="39">
        <v>368</v>
      </c>
    </row>
    <row r="35" spans="1:9" ht="12.95" customHeight="1" x14ac:dyDescent="0.15">
      <c r="A35" s="15"/>
      <c r="B35" s="24" t="s">
        <v>9</v>
      </c>
      <c r="C35" s="40">
        <f t="shared" ref="C35:I35" si="8">SUM(C28:C34)</f>
        <v>1047</v>
      </c>
      <c r="D35" s="41">
        <f t="shared" si="8"/>
        <v>1726</v>
      </c>
      <c r="E35" s="40">
        <f t="shared" si="8"/>
        <v>2405</v>
      </c>
      <c r="F35" s="41">
        <f t="shared" si="8"/>
        <v>3084</v>
      </c>
      <c r="G35" s="40">
        <f t="shared" si="8"/>
        <v>3763</v>
      </c>
      <c r="H35" s="41">
        <f t="shared" si="8"/>
        <v>4442</v>
      </c>
      <c r="I35" s="42">
        <f t="shared" si="8"/>
        <v>5121</v>
      </c>
    </row>
    <row r="36" spans="1:9" ht="12.95" customHeight="1" x14ac:dyDescent="0.15">
      <c r="A36" s="15"/>
      <c r="B36" s="7" t="s">
        <v>78</v>
      </c>
      <c r="C36" s="32">
        <f>ROUND((C35)*83/1000,0)</f>
        <v>87</v>
      </c>
      <c r="D36" s="32">
        <f t="shared" ref="D36" si="9">ROUND((D35)*83/1000,0)</f>
        <v>143</v>
      </c>
      <c r="E36" s="32">
        <f t="shared" ref="E36" si="10">ROUND((E35)*83/1000,0)</f>
        <v>200</v>
      </c>
      <c r="F36" s="32">
        <f t="shared" ref="F36" si="11">ROUND((F35)*83/1000,0)</f>
        <v>256</v>
      </c>
      <c r="G36" s="32">
        <f t="shared" ref="G36" si="12">ROUND((G35)*83/1000,0)</f>
        <v>312</v>
      </c>
      <c r="H36" s="32">
        <f t="shared" ref="H36" si="13">ROUND((H35)*83/1000,0)</f>
        <v>369</v>
      </c>
      <c r="I36" s="33">
        <f t="shared" ref="I36" si="14">ROUND((I35)*83/1000,0)</f>
        <v>425</v>
      </c>
    </row>
    <row r="37" spans="1:9" ht="12.95" customHeight="1" x14ac:dyDescent="0.15">
      <c r="A37" s="15"/>
      <c r="B37" s="7" t="s">
        <v>76</v>
      </c>
      <c r="C37" s="32">
        <f>ROUND((C35)*27/1000,0)</f>
        <v>28</v>
      </c>
      <c r="D37" s="32">
        <f t="shared" ref="D37:I37" si="15">ROUND((D35)*27/1000,0)</f>
        <v>47</v>
      </c>
      <c r="E37" s="32">
        <f t="shared" si="15"/>
        <v>65</v>
      </c>
      <c r="F37" s="32">
        <f t="shared" si="15"/>
        <v>83</v>
      </c>
      <c r="G37" s="32">
        <f t="shared" si="15"/>
        <v>102</v>
      </c>
      <c r="H37" s="32">
        <f t="shared" si="15"/>
        <v>120</v>
      </c>
      <c r="I37" s="33">
        <f t="shared" si="15"/>
        <v>138</v>
      </c>
    </row>
    <row r="38" spans="1:9" ht="12.95" customHeight="1" x14ac:dyDescent="0.15">
      <c r="A38" s="15"/>
      <c r="B38" s="116" t="s">
        <v>77</v>
      </c>
      <c r="C38" s="32">
        <f>ROUND((C35)*16/1000,0)</f>
        <v>17</v>
      </c>
      <c r="D38" s="32">
        <f t="shared" ref="D38:I38" si="16">ROUND((D35)*16/1000,0)</f>
        <v>28</v>
      </c>
      <c r="E38" s="32">
        <f t="shared" si="16"/>
        <v>38</v>
      </c>
      <c r="F38" s="32">
        <f t="shared" si="16"/>
        <v>49</v>
      </c>
      <c r="G38" s="32">
        <f t="shared" si="16"/>
        <v>60</v>
      </c>
      <c r="H38" s="32">
        <f t="shared" si="16"/>
        <v>71</v>
      </c>
      <c r="I38" s="33">
        <f t="shared" si="16"/>
        <v>82</v>
      </c>
    </row>
    <row r="39" spans="1:9" ht="12.95" customHeight="1" x14ac:dyDescent="0.15">
      <c r="A39" s="15"/>
      <c r="B39" s="10" t="s">
        <v>11</v>
      </c>
      <c r="C39" s="37">
        <f>ROUNDDOWN((C35+C36+C37+C38)*11.1,0)</f>
        <v>13086</v>
      </c>
      <c r="D39" s="37">
        <f>ROUNDDOWN((D35+D36+D37+D38)*11.1,0)</f>
        <v>21578</v>
      </c>
      <c r="E39" s="37">
        <f t="shared" ref="E39" si="17">ROUNDDOWN((E35+E36+E37+E38)*11.1,0)</f>
        <v>30058</v>
      </c>
      <c r="F39" s="37">
        <f t="shared" ref="F39" si="18">ROUNDDOWN((F35+F36+F37+F38)*11.1,0)</f>
        <v>38539</v>
      </c>
      <c r="G39" s="37">
        <f t="shared" ref="G39" si="19">ROUNDDOWN((G35+G36+G37+G38)*11.1,0)</f>
        <v>47030</v>
      </c>
      <c r="H39" s="37">
        <f t="shared" ref="H39" si="20">ROUNDDOWN((H35+H36+H37+H38)*11.1,0)</f>
        <v>55522</v>
      </c>
      <c r="I39" s="39">
        <f>ROUNDDOWN((I35+I36+I37+I38)*11.1,0)</f>
        <v>64002</v>
      </c>
    </row>
    <row r="40" spans="1:9" ht="12.95" customHeight="1" x14ac:dyDescent="0.15">
      <c r="A40" s="15"/>
      <c r="B40" s="11" t="s">
        <v>17</v>
      </c>
      <c r="C40" s="37">
        <f>ROUNDDOWN(C39*0.9,0)</f>
        <v>11777</v>
      </c>
      <c r="D40" s="37">
        <f t="shared" ref="D40:I40" si="21">ROUNDDOWN(D39*0.9,0)</f>
        <v>19420</v>
      </c>
      <c r="E40" s="37">
        <f t="shared" si="21"/>
        <v>27052</v>
      </c>
      <c r="F40" s="37">
        <f t="shared" si="21"/>
        <v>34685</v>
      </c>
      <c r="G40" s="37">
        <f t="shared" si="21"/>
        <v>42327</v>
      </c>
      <c r="H40" s="37">
        <f t="shared" si="21"/>
        <v>49969</v>
      </c>
      <c r="I40" s="39">
        <f t="shared" si="21"/>
        <v>57601</v>
      </c>
    </row>
    <row r="41" spans="1:9" ht="12.95" customHeight="1" x14ac:dyDescent="0.15">
      <c r="A41" s="15"/>
      <c r="B41" s="9" t="s">
        <v>12</v>
      </c>
      <c r="C41" s="34">
        <f>C39-C40</f>
        <v>1309</v>
      </c>
      <c r="D41" s="34">
        <f t="shared" ref="D41:I41" si="22">D39-D40</f>
        <v>2158</v>
      </c>
      <c r="E41" s="34">
        <f t="shared" si="22"/>
        <v>3006</v>
      </c>
      <c r="F41" s="34">
        <f t="shared" si="22"/>
        <v>3854</v>
      </c>
      <c r="G41" s="34">
        <f t="shared" si="22"/>
        <v>4703</v>
      </c>
      <c r="H41" s="34">
        <f t="shared" si="22"/>
        <v>5553</v>
      </c>
      <c r="I41" s="36">
        <f t="shared" si="22"/>
        <v>6401</v>
      </c>
    </row>
    <row r="42" spans="1:9" ht="12.95" customHeight="1" x14ac:dyDescent="0.15">
      <c r="A42" s="15"/>
      <c r="B42" s="10" t="s">
        <v>13</v>
      </c>
      <c r="C42" s="37">
        <v>1000</v>
      </c>
      <c r="D42" s="37">
        <f>SUM(C42+320)</f>
        <v>1320</v>
      </c>
      <c r="E42" s="37">
        <f>SUM(C42*2+320)</f>
        <v>2320</v>
      </c>
      <c r="F42" s="37">
        <f>SUM(C42*3+320)</f>
        <v>3320</v>
      </c>
      <c r="G42" s="37">
        <f>SUM(C42*4+320)</f>
        <v>4320</v>
      </c>
      <c r="H42" s="37">
        <f>SUM(C42*5+320)</f>
        <v>5320</v>
      </c>
      <c r="I42" s="39">
        <f>SUM(C42*6+320)</f>
        <v>6320</v>
      </c>
    </row>
    <row r="43" spans="1:9" ht="12.95" customHeight="1" x14ac:dyDescent="0.15">
      <c r="A43" s="15"/>
      <c r="B43" s="10" t="s">
        <v>14</v>
      </c>
      <c r="C43" s="37">
        <v>1310</v>
      </c>
      <c r="D43" s="37">
        <f>SUM(C43*2)</f>
        <v>2620</v>
      </c>
      <c r="E43" s="37">
        <f>SUM(C43*3)</f>
        <v>3930</v>
      </c>
      <c r="F43" s="37">
        <f>SUM(C43*4)</f>
        <v>5240</v>
      </c>
      <c r="G43" s="37">
        <f>SUM(C43*5)</f>
        <v>6550</v>
      </c>
      <c r="H43" s="37">
        <f>SUM(C43*6)</f>
        <v>7860</v>
      </c>
      <c r="I43" s="39">
        <f>SUM(C43*7)</f>
        <v>9170</v>
      </c>
    </row>
    <row r="44" spans="1:9" ht="12.95" customHeight="1" thickBot="1" x14ac:dyDescent="0.2">
      <c r="A44" s="15"/>
      <c r="B44" s="12" t="s">
        <v>15</v>
      </c>
      <c r="C44" s="88">
        <v>100</v>
      </c>
      <c r="D44" s="89">
        <v>100</v>
      </c>
      <c r="E44" s="88">
        <v>200</v>
      </c>
      <c r="F44" s="89">
        <v>300</v>
      </c>
      <c r="G44" s="88">
        <v>400</v>
      </c>
      <c r="H44" s="89">
        <v>500</v>
      </c>
      <c r="I44" s="90">
        <v>600</v>
      </c>
    </row>
    <row r="45" spans="1:9" s="66" customFormat="1" ht="18.75" customHeight="1" thickBot="1" x14ac:dyDescent="0.2">
      <c r="A45" s="62"/>
      <c r="B45" s="63" t="s">
        <v>16</v>
      </c>
      <c r="C45" s="64">
        <f>SUM(C41:C44)</f>
        <v>3719</v>
      </c>
      <c r="D45" s="64">
        <f t="shared" ref="D45:I45" si="23">SUM(D41:D44)</f>
        <v>6198</v>
      </c>
      <c r="E45" s="64">
        <f t="shared" si="23"/>
        <v>9456</v>
      </c>
      <c r="F45" s="64">
        <f t="shared" si="23"/>
        <v>12714</v>
      </c>
      <c r="G45" s="64">
        <f t="shared" si="23"/>
        <v>15973</v>
      </c>
      <c r="H45" s="64">
        <f t="shared" si="23"/>
        <v>19233</v>
      </c>
      <c r="I45" s="65">
        <f t="shared" si="23"/>
        <v>22491</v>
      </c>
    </row>
    <row r="46" spans="1:9" s="1" customFormat="1" ht="18.75" customHeight="1" x14ac:dyDescent="0.15">
      <c r="B46" s="27"/>
      <c r="C46" s="28"/>
      <c r="D46" s="28"/>
      <c r="E46" s="28"/>
      <c r="F46" s="28"/>
      <c r="G46" s="28"/>
      <c r="H46" s="28"/>
      <c r="I46" s="28"/>
    </row>
    <row r="47" spans="1:9" ht="22.5" customHeight="1" x14ac:dyDescent="0.15">
      <c r="G47" s="118" t="s">
        <v>84</v>
      </c>
      <c r="H47" s="118"/>
      <c r="I47" s="118"/>
    </row>
    <row r="48" spans="1:9" ht="14.25" x14ac:dyDescent="0.15">
      <c r="A48" s="119" t="s">
        <v>73</v>
      </c>
      <c r="B48" s="119"/>
      <c r="C48" s="119"/>
      <c r="D48" s="119"/>
      <c r="E48" s="119"/>
      <c r="F48" s="119"/>
      <c r="G48" s="119"/>
      <c r="H48" s="119"/>
    </row>
    <row r="49" spans="1:9" ht="13.5" customHeight="1" thickBot="1" x14ac:dyDescent="0.2">
      <c r="A49" s="1"/>
      <c r="B49" s="1"/>
      <c r="H49" s="104" t="s">
        <v>43</v>
      </c>
      <c r="I49" s="104"/>
    </row>
    <row r="50" spans="1:9" ht="18" customHeight="1" thickBot="1" x14ac:dyDescent="0.2">
      <c r="A50" s="29"/>
      <c r="B50" s="25" t="s">
        <v>18</v>
      </c>
      <c r="C50" s="13"/>
      <c r="D50" s="13"/>
      <c r="E50" s="13"/>
      <c r="F50" s="5"/>
      <c r="G50" s="5"/>
      <c r="H50" s="5"/>
      <c r="I50" s="6"/>
    </row>
    <row r="51" spans="1:9" ht="12.95" customHeight="1" x14ac:dyDescent="0.15">
      <c r="A51" s="31" t="s">
        <v>19</v>
      </c>
      <c r="B51" s="19" t="s">
        <v>0</v>
      </c>
      <c r="C51" s="17" t="s">
        <v>2</v>
      </c>
      <c r="D51" s="16" t="s">
        <v>3</v>
      </c>
      <c r="E51" s="17" t="s">
        <v>4</v>
      </c>
      <c r="F51" s="16" t="s">
        <v>5</v>
      </c>
      <c r="G51" s="17" t="s">
        <v>6</v>
      </c>
      <c r="H51" s="16" t="s">
        <v>7</v>
      </c>
      <c r="I51" s="20" t="s">
        <v>8</v>
      </c>
    </row>
    <row r="52" spans="1:9" ht="12.95" customHeight="1" x14ac:dyDescent="0.15">
      <c r="A52" s="15"/>
      <c r="B52" s="21" t="s">
        <v>1</v>
      </c>
      <c r="C52" s="32">
        <v>696</v>
      </c>
      <c r="D52" s="32">
        <f>SUM(C52*2)</f>
        <v>1392</v>
      </c>
      <c r="E52" s="32">
        <f>SUM(C52*3)</f>
        <v>2088</v>
      </c>
      <c r="F52" s="43">
        <f>SUM(C52*4)</f>
        <v>2784</v>
      </c>
      <c r="G52" s="32">
        <f>SUM(C52*5)</f>
        <v>3480</v>
      </c>
      <c r="H52" s="43">
        <f>SUM(C52*6)</f>
        <v>4176</v>
      </c>
      <c r="I52" s="33">
        <f>SUM(C52*7)</f>
        <v>4872</v>
      </c>
    </row>
    <row r="53" spans="1:9" ht="12.95" customHeight="1" x14ac:dyDescent="0.15">
      <c r="A53" s="15"/>
      <c r="B53" s="22" t="s">
        <v>40</v>
      </c>
      <c r="C53" s="34">
        <v>12</v>
      </c>
      <c r="D53" s="35">
        <v>24</v>
      </c>
      <c r="E53" s="34">
        <v>36</v>
      </c>
      <c r="F53" s="35">
        <v>48</v>
      </c>
      <c r="G53" s="34">
        <v>60</v>
      </c>
      <c r="H53" s="35">
        <v>72</v>
      </c>
      <c r="I53" s="36">
        <v>84</v>
      </c>
    </row>
    <row r="54" spans="1:9" ht="12.95" customHeight="1" x14ac:dyDescent="0.15">
      <c r="A54" s="15"/>
      <c r="B54" s="23" t="s">
        <v>62</v>
      </c>
      <c r="C54" s="37">
        <v>4</v>
      </c>
      <c r="D54" s="38">
        <f>SUM(C54*2)</f>
        <v>8</v>
      </c>
      <c r="E54" s="37">
        <f>SUM(C54*3)</f>
        <v>12</v>
      </c>
      <c r="F54" s="38">
        <f>SUM(C54*4)</f>
        <v>16</v>
      </c>
      <c r="G54" s="37">
        <f>SUM(C54*5)</f>
        <v>20</v>
      </c>
      <c r="H54" s="38">
        <f>SUM(C54*6)</f>
        <v>24</v>
      </c>
      <c r="I54" s="39">
        <f>SUM(C54*7)</f>
        <v>28</v>
      </c>
    </row>
    <row r="55" spans="1:9" ht="12.95" customHeight="1" x14ac:dyDescent="0.15">
      <c r="A55" s="15"/>
      <c r="B55" s="23" t="s">
        <v>63</v>
      </c>
      <c r="C55" s="37">
        <v>8</v>
      </c>
      <c r="D55" s="38">
        <f>SUM(C55*2)</f>
        <v>16</v>
      </c>
      <c r="E55" s="37">
        <f>SUM(C55*3)</f>
        <v>24</v>
      </c>
      <c r="F55" s="38">
        <f>SUM(C55*4)</f>
        <v>32</v>
      </c>
      <c r="G55" s="37">
        <f>SUM(C55*5)</f>
        <v>40</v>
      </c>
      <c r="H55" s="38">
        <f>SUM(C55*6)</f>
        <v>48</v>
      </c>
      <c r="I55" s="39">
        <f>SUM(C55*7)</f>
        <v>56</v>
      </c>
    </row>
    <row r="56" spans="1:9" ht="12.95" customHeight="1" x14ac:dyDescent="0.15">
      <c r="A56" s="15"/>
      <c r="B56" s="23" t="s">
        <v>51</v>
      </c>
      <c r="C56" s="37">
        <v>18</v>
      </c>
      <c r="D56" s="38">
        <f>SUM(C56*2)</f>
        <v>36</v>
      </c>
      <c r="E56" s="37">
        <f>SUM(C56*3)</f>
        <v>54</v>
      </c>
      <c r="F56" s="38">
        <f>SUM(C56*4)</f>
        <v>72</v>
      </c>
      <c r="G56" s="37">
        <f>SUM(C56*5)</f>
        <v>90</v>
      </c>
      <c r="H56" s="38">
        <f>SUM(C56*6)</f>
        <v>108</v>
      </c>
      <c r="I56" s="39">
        <f>SUM(C56*7)</f>
        <v>126</v>
      </c>
    </row>
    <row r="57" spans="1:9" ht="12.95" customHeight="1" x14ac:dyDescent="0.15">
      <c r="A57" s="15"/>
      <c r="B57" s="23" t="s">
        <v>71</v>
      </c>
      <c r="C57" s="37">
        <v>18</v>
      </c>
      <c r="D57" s="38">
        <f>SUM(C57*2)</f>
        <v>36</v>
      </c>
      <c r="E57" s="37">
        <f>SUM(C57*3)</f>
        <v>54</v>
      </c>
      <c r="F57" s="38">
        <f>SUM(C57*4)</f>
        <v>72</v>
      </c>
      <c r="G57" s="37">
        <f>SUM(C57*5)</f>
        <v>90</v>
      </c>
      <c r="H57" s="38">
        <f>SUM(C57*6)</f>
        <v>108</v>
      </c>
      <c r="I57" s="39">
        <f>SUM(C57*7)</f>
        <v>126</v>
      </c>
    </row>
    <row r="58" spans="1:9" ht="12.95" customHeight="1" x14ac:dyDescent="0.15">
      <c r="A58" s="15"/>
      <c r="B58" s="23" t="s">
        <v>10</v>
      </c>
      <c r="C58" s="37">
        <v>368</v>
      </c>
      <c r="D58" s="37">
        <v>368</v>
      </c>
      <c r="E58" s="38">
        <v>368</v>
      </c>
      <c r="F58" s="37">
        <v>368</v>
      </c>
      <c r="G58" s="38">
        <v>368</v>
      </c>
      <c r="H58" s="37">
        <v>368</v>
      </c>
      <c r="I58" s="44">
        <v>368</v>
      </c>
    </row>
    <row r="59" spans="1:9" ht="12.95" customHeight="1" x14ac:dyDescent="0.15">
      <c r="A59" s="15"/>
      <c r="B59" s="24" t="s">
        <v>9</v>
      </c>
      <c r="C59" s="40">
        <f t="shared" ref="C59:I59" si="24">SUM(C52:C58)</f>
        <v>1124</v>
      </c>
      <c r="D59" s="41">
        <f t="shared" si="24"/>
        <v>1880</v>
      </c>
      <c r="E59" s="40">
        <f t="shared" si="24"/>
        <v>2636</v>
      </c>
      <c r="F59" s="41">
        <f t="shared" si="24"/>
        <v>3392</v>
      </c>
      <c r="G59" s="40">
        <f t="shared" si="24"/>
        <v>4148</v>
      </c>
      <c r="H59" s="41">
        <f t="shared" si="24"/>
        <v>4904</v>
      </c>
      <c r="I59" s="42">
        <f t="shared" si="24"/>
        <v>5660</v>
      </c>
    </row>
    <row r="60" spans="1:9" ht="12.95" customHeight="1" x14ac:dyDescent="0.15">
      <c r="A60" s="15"/>
      <c r="B60" s="7" t="s">
        <v>78</v>
      </c>
      <c r="C60" s="32">
        <f>ROUND((C59)*83/1000,0)</f>
        <v>93</v>
      </c>
      <c r="D60" s="32">
        <f t="shared" ref="D60" si="25">ROUND((D59)*83/1000,0)</f>
        <v>156</v>
      </c>
      <c r="E60" s="32">
        <f t="shared" ref="E60" si="26">ROUND((E59)*83/1000,0)</f>
        <v>219</v>
      </c>
      <c r="F60" s="32">
        <f t="shared" ref="F60" si="27">ROUND((F59)*83/1000,0)</f>
        <v>282</v>
      </c>
      <c r="G60" s="32">
        <f t="shared" ref="G60" si="28">ROUND((G59)*83/1000,0)</f>
        <v>344</v>
      </c>
      <c r="H60" s="32">
        <f t="shared" ref="H60" si="29">ROUND((H59)*83/1000,0)</f>
        <v>407</v>
      </c>
      <c r="I60" s="33">
        <f t="shared" ref="I60" si="30">ROUND((I59)*83/1000,0)</f>
        <v>470</v>
      </c>
    </row>
    <row r="61" spans="1:9" ht="12.95" customHeight="1" x14ac:dyDescent="0.15">
      <c r="A61" s="15"/>
      <c r="B61" s="7" t="s">
        <v>76</v>
      </c>
      <c r="C61" s="32">
        <f>ROUND((C59)*27/1000,0)</f>
        <v>30</v>
      </c>
      <c r="D61" s="32">
        <f t="shared" ref="D61:I61" si="31">ROUND((D59)*27/1000,0)</f>
        <v>51</v>
      </c>
      <c r="E61" s="32">
        <f t="shared" si="31"/>
        <v>71</v>
      </c>
      <c r="F61" s="32">
        <f t="shared" si="31"/>
        <v>92</v>
      </c>
      <c r="G61" s="32">
        <f t="shared" si="31"/>
        <v>112</v>
      </c>
      <c r="H61" s="32">
        <f t="shared" si="31"/>
        <v>132</v>
      </c>
      <c r="I61" s="33">
        <f t="shared" si="31"/>
        <v>153</v>
      </c>
    </row>
    <row r="62" spans="1:9" ht="12.95" customHeight="1" x14ac:dyDescent="0.15">
      <c r="A62" s="15"/>
      <c r="B62" s="116" t="s">
        <v>77</v>
      </c>
      <c r="C62" s="32">
        <f>ROUND((C59)*16/1000,0)</f>
        <v>18</v>
      </c>
      <c r="D62" s="32">
        <f t="shared" ref="D62:I62" si="32">ROUND((D59)*16/1000,0)</f>
        <v>30</v>
      </c>
      <c r="E62" s="32">
        <f t="shared" si="32"/>
        <v>42</v>
      </c>
      <c r="F62" s="32">
        <f t="shared" si="32"/>
        <v>54</v>
      </c>
      <c r="G62" s="32">
        <f t="shared" si="32"/>
        <v>66</v>
      </c>
      <c r="H62" s="32">
        <f t="shared" si="32"/>
        <v>78</v>
      </c>
      <c r="I62" s="33">
        <f t="shared" si="32"/>
        <v>91</v>
      </c>
    </row>
    <row r="63" spans="1:9" ht="12.95" customHeight="1" x14ac:dyDescent="0.15">
      <c r="A63" s="15"/>
      <c r="B63" s="10" t="s">
        <v>11</v>
      </c>
      <c r="C63" s="37">
        <f>ROUNDDOWN((C59+C60+C61+C62)*11.1,0)</f>
        <v>14041</v>
      </c>
      <c r="D63" s="37">
        <f>ROUNDDOWN((D59+D60+D61+D62)*11.1,0)</f>
        <v>23498</v>
      </c>
      <c r="E63" s="37">
        <f t="shared" ref="E63" si="33">ROUNDDOWN((E59+E60+E61+E62)*11.1,0)</f>
        <v>32944</v>
      </c>
      <c r="F63" s="37">
        <f t="shared" ref="F63" si="34">ROUNDDOWN((F59+F60+F61+F62)*11.1,0)</f>
        <v>42402</v>
      </c>
      <c r="G63" s="37">
        <f t="shared" ref="G63" si="35">ROUNDDOWN((G59+G60+G61+G62)*11.1,0)</f>
        <v>51837</v>
      </c>
      <c r="H63" s="37">
        <f t="shared" ref="H63" si="36">ROUNDDOWN((H59+H60+H61+H62)*11.1,0)</f>
        <v>61283</v>
      </c>
      <c r="I63" s="39">
        <f>ROUNDDOWN((I59+I60+I61+I62)*11.1,0)</f>
        <v>70751</v>
      </c>
    </row>
    <row r="64" spans="1:9" ht="12.95" customHeight="1" x14ac:dyDescent="0.15">
      <c r="A64" s="15"/>
      <c r="B64" s="11" t="s">
        <v>17</v>
      </c>
      <c r="C64" s="37">
        <f>ROUNDDOWN(C63*0.9,0)</f>
        <v>12636</v>
      </c>
      <c r="D64" s="37">
        <f t="shared" ref="D64:I64" si="37">ROUNDDOWN(D63*0.9,0)</f>
        <v>21148</v>
      </c>
      <c r="E64" s="37">
        <f t="shared" si="37"/>
        <v>29649</v>
      </c>
      <c r="F64" s="37">
        <f t="shared" si="37"/>
        <v>38161</v>
      </c>
      <c r="G64" s="37">
        <f t="shared" si="37"/>
        <v>46653</v>
      </c>
      <c r="H64" s="37">
        <f t="shared" si="37"/>
        <v>55154</v>
      </c>
      <c r="I64" s="39">
        <f t="shared" si="37"/>
        <v>63675</v>
      </c>
    </row>
    <row r="65" spans="1:9" ht="12.95" customHeight="1" x14ac:dyDescent="0.15">
      <c r="A65" s="15"/>
      <c r="B65" s="9" t="s">
        <v>12</v>
      </c>
      <c r="C65" s="34">
        <f>C63-C64</f>
        <v>1405</v>
      </c>
      <c r="D65" s="34">
        <f t="shared" ref="D65:I65" si="38">D63-D64</f>
        <v>2350</v>
      </c>
      <c r="E65" s="34">
        <f t="shared" si="38"/>
        <v>3295</v>
      </c>
      <c r="F65" s="34">
        <f t="shared" si="38"/>
        <v>4241</v>
      </c>
      <c r="G65" s="34">
        <f t="shared" si="38"/>
        <v>5184</v>
      </c>
      <c r="H65" s="34">
        <f t="shared" si="38"/>
        <v>6129</v>
      </c>
      <c r="I65" s="36">
        <f t="shared" si="38"/>
        <v>7076</v>
      </c>
    </row>
    <row r="66" spans="1:9" ht="12.95" customHeight="1" x14ac:dyDescent="0.15">
      <c r="A66" s="15"/>
      <c r="B66" s="10" t="s">
        <v>13</v>
      </c>
      <c r="C66" s="37">
        <v>1000</v>
      </c>
      <c r="D66" s="37">
        <f>SUM(C66+320)</f>
        <v>1320</v>
      </c>
      <c r="E66" s="37">
        <f>SUM(C66*2+320)</f>
        <v>2320</v>
      </c>
      <c r="F66" s="37">
        <f>SUM(C66*3+320)</f>
        <v>3320</v>
      </c>
      <c r="G66" s="37">
        <f>SUM(C66*4+320)</f>
        <v>4320</v>
      </c>
      <c r="H66" s="37">
        <f>SUM(C66*5+320)</f>
        <v>5320</v>
      </c>
      <c r="I66" s="39">
        <f>SUM(C66*6+320)</f>
        <v>6320</v>
      </c>
    </row>
    <row r="67" spans="1:9" ht="12.95" customHeight="1" x14ac:dyDescent="0.15">
      <c r="A67" s="15"/>
      <c r="B67" s="10" t="s">
        <v>14</v>
      </c>
      <c r="C67" s="37">
        <v>1310</v>
      </c>
      <c r="D67" s="37">
        <f>SUM(C67*2)</f>
        <v>2620</v>
      </c>
      <c r="E67" s="37">
        <f>SUM(C67*3)</f>
        <v>3930</v>
      </c>
      <c r="F67" s="37">
        <f>SUM(C67*4)</f>
        <v>5240</v>
      </c>
      <c r="G67" s="37">
        <f>SUM(C67*5)</f>
        <v>6550</v>
      </c>
      <c r="H67" s="37">
        <f>SUM(C67*6)</f>
        <v>7860</v>
      </c>
      <c r="I67" s="39">
        <f>SUM(C67*7)</f>
        <v>9170</v>
      </c>
    </row>
    <row r="68" spans="1:9" ht="12.95" customHeight="1" thickBot="1" x14ac:dyDescent="0.2">
      <c r="A68" s="15"/>
      <c r="B68" s="12" t="s">
        <v>15</v>
      </c>
      <c r="C68" s="88">
        <v>100</v>
      </c>
      <c r="D68" s="89">
        <v>100</v>
      </c>
      <c r="E68" s="88">
        <v>200</v>
      </c>
      <c r="F68" s="89">
        <v>300</v>
      </c>
      <c r="G68" s="88">
        <v>400</v>
      </c>
      <c r="H68" s="89">
        <v>500</v>
      </c>
      <c r="I68" s="90">
        <v>600</v>
      </c>
    </row>
    <row r="69" spans="1:9" s="66" customFormat="1" ht="18.75" customHeight="1" thickBot="1" x14ac:dyDescent="0.2">
      <c r="A69" s="62"/>
      <c r="B69" s="63" t="s">
        <v>16</v>
      </c>
      <c r="C69" s="64">
        <f t="shared" ref="C69:I69" si="39">SUM(C65:C68)</f>
        <v>3815</v>
      </c>
      <c r="D69" s="64">
        <f t="shared" si="39"/>
        <v>6390</v>
      </c>
      <c r="E69" s="64">
        <f t="shared" si="39"/>
        <v>9745</v>
      </c>
      <c r="F69" s="64">
        <f t="shared" si="39"/>
        <v>13101</v>
      </c>
      <c r="G69" s="64">
        <f t="shared" si="39"/>
        <v>16454</v>
      </c>
      <c r="H69" s="64">
        <f t="shared" si="39"/>
        <v>19809</v>
      </c>
      <c r="I69" s="65">
        <f t="shared" si="39"/>
        <v>23166</v>
      </c>
    </row>
    <row r="70" spans="1:9" ht="25.5" customHeight="1" thickBot="1" x14ac:dyDescent="0.2">
      <c r="A70" s="2"/>
    </row>
    <row r="71" spans="1:9" ht="18" customHeight="1" thickBot="1" x14ac:dyDescent="0.2">
      <c r="A71" s="29"/>
      <c r="B71" s="25" t="s">
        <v>18</v>
      </c>
      <c r="C71" s="13"/>
      <c r="D71" s="13"/>
      <c r="E71" s="13"/>
      <c r="F71" s="5"/>
      <c r="G71" s="5"/>
      <c r="H71" s="5"/>
      <c r="I71" s="6"/>
    </row>
    <row r="72" spans="1:9" ht="12.95" customHeight="1" x14ac:dyDescent="0.15">
      <c r="A72" s="31" t="s">
        <v>20</v>
      </c>
      <c r="B72" s="19" t="s">
        <v>0</v>
      </c>
      <c r="C72" s="17" t="s">
        <v>2</v>
      </c>
      <c r="D72" s="16" t="s">
        <v>3</v>
      </c>
      <c r="E72" s="17" t="s">
        <v>4</v>
      </c>
      <c r="F72" s="16" t="s">
        <v>5</v>
      </c>
      <c r="G72" s="17" t="s">
        <v>6</v>
      </c>
      <c r="H72" s="16" t="s">
        <v>7</v>
      </c>
      <c r="I72" s="18" t="s">
        <v>8</v>
      </c>
    </row>
    <row r="73" spans="1:9" ht="12.95" customHeight="1" x14ac:dyDescent="0.15">
      <c r="A73" s="31"/>
      <c r="B73" s="7" t="s">
        <v>1</v>
      </c>
      <c r="C73" s="61">
        <v>764</v>
      </c>
      <c r="D73" s="43">
        <f>SUM(C73*2)</f>
        <v>1528</v>
      </c>
      <c r="E73" s="32">
        <f>SUM(C73*3)</f>
        <v>2292</v>
      </c>
      <c r="F73" s="43">
        <f>SUM(C73*4)</f>
        <v>3056</v>
      </c>
      <c r="G73" s="32">
        <f>SUM(C73*5)</f>
        <v>3820</v>
      </c>
      <c r="H73" s="43">
        <f>SUM(C73*6)</f>
        <v>4584</v>
      </c>
      <c r="I73" s="33">
        <f>SUM(C73*7)</f>
        <v>5348</v>
      </c>
    </row>
    <row r="74" spans="1:9" ht="12.95" customHeight="1" x14ac:dyDescent="0.15">
      <c r="A74" s="15"/>
      <c r="B74" s="22" t="s">
        <v>40</v>
      </c>
      <c r="C74" s="34">
        <v>12</v>
      </c>
      <c r="D74" s="35">
        <v>24</v>
      </c>
      <c r="E74" s="34">
        <v>36</v>
      </c>
      <c r="F74" s="35">
        <v>48</v>
      </c>
      <c r="G74" s="34">
        <v>60</v>
      </c>
      <c r="H74" s="35">
        <v>72</v>
      </c>
      <c r="I74" s="36">
        <v>84</v>
      </c>
    </row>
    <row r="75" spans="1:9" ht="12.95" customHeight="1" x14ac:dyDescent="0.15">
      <c r="A75" s="15"/>
      <c r="B75" s="23" t="s">
        <v>62</v>
      </c>
      <c r="C75" s="37">
        <v>4</v>
      </c>
      <c r="D75" s="38">
        <f>SUM(C75*2)</f>
        <v>8</v>
      </c>
      <c r="E75" s="37">
        <f>SUM(C75*3)</f>
        <v>12</v>
      </c>
      <c r="F75" s="38">
        <f>SUM(C75*4)</f>
        <v>16</v>
      </c>
      <c r="G75" s="37">
        <f>SUM(C75*5)</f>
        <v>20</v>
      </c>
      <c r="H75" s="38">
        <f>SUM(C75*6)</f>
        <v>24</v>
      </c>
      <c r="I75" s="39">
        <f>SUM(C75*7)</f>
        <v>28</v>
      </c>
    </row>
    <row r="76" spans="1:9" ht="12.95" customHeight="1" x14ac:dyDescent="0.15">
      <c r="A76" s="15"/>
      <c r="B76" s="23" t="s">
        <v>63</v>
      </c>
      <c r="C76" s="37">
        <v>8</v>
      </c>
      <c r="D76" s="38">
        <f>SUM(C76*2)</f>
        <v>16</v>
      </c>
      <c r="E76" s="37">
        <f>SUM(C76*3)</f>
        <v>24</v>
      </c>
      <c r="F76" s="38">
        <f>SUM(C76*4)</f>
        <v>32</v>
      </c>
      <c r="G76" s="37">
        <f>SUM(C76*5)</f>
        <v>40</v>
      </c>
      <c r="H76" s="38">
        <f>SUM(C76*6)</f>
        <v>48</v>
      </c>
      <c r="I76" s="39">
        <f>SUM(C76*7)</f>
        <v>56</v>
      </c>
    </row>
    <row r="77" spans="1:9" ht="12.95" customHeight="1" x14ac:dyDescent="0.15">
      <c r="A77" s="15"/>
      <c r="B77" s="23" t="s">
        <v>51</v>
      </c>
      <c r="C77" s="37">
        <v>18</v>
      </c>
      <c r="D77" s="38">
        <f>SUM(C77*2)</f>
        <v>36</v>
      </c>
      <c r="E77" s="37">
        <f>SUM(C77*3)</f>
        <v>54</v>
      </c>
      <c r="F77" s="38">
        <f>SUM(C77*4)</f>
        <v>72</v>
      </c>
      <c r="G77" s="37">
        <f>SUM(C77*5)</f>
        <v>90</v>
      </c>
      <c r="H77" s="38">
        <f>SUM(C77*6)</f>
        <v>108</v>
      </c>
      <c r="I77" s="39">
        <f>SUM(C77*7)</f>
        <v>126</v>
      </c>
    </row>
    <row r="78" spans="1:9" ht="12.95" customHeight="1" x14ac:dyDescent="0.15">
      <c r="A78" s="15"/>
      <c r="B78" s="23" t="s">
        <v>71</v>
      </c>
      <c r="C78" s="37">
        <v>18</v>
      </c>
      <c r="D78" s="38">
        <f>SUM(C78*2)</f>
        <v>36</v>
      </c>
      <c r="E78" s="37">
        <f>SUM(C78*3)</f>
        <v>54</v>
      </c>
      <c r="F78" s="38">
        <f>SUM(C78*4)</f>
        <v>72</v>
      </c>
      <c r="G78" s="37">
        <f>SUM(C78*5)</f>
        <v>90</v>
      </c>
      <c r="H78" s="38">
        <f>SUM(C78*6)</f>
        <v>108</v>
      </c>
      <c r="I78" s="39">
        <f>SUM(C78*7)</f>
        <v>126</v>
      </c>
    </row>
    <row r="79" spans="1:9" ht="12.95" customHeight="1" x14ac:dyDescent="0.15">
      <c r="A79" s="15"/>
      <c r="B79" s="23" t="s">
        <v>10</v>
      </c>
      <c r="C79" s="37">
        <v>368</v>
      </c>
      <c r="D79" s="38">
        <v>368</v>
      </c>
      <c r="E79" s="37">
        <v>368</v>
      </c>
      <c r="F79" s="38">
        <v>368</v>
      </c>
      <c r="G79" s="37">
        <v>368</v>
      </c>
      <c r="H79" s="38">
        <v>368</v>
      </c>
      <c r="I79" s="39">
        <v>368</v>
      </c>
    </row>
    <row r="80" spans="1:9" ht="12.95" customHeight="1" x14ac:dyDescent="0.15">
      <c r="A80" s="15"/>
      <c r="B80" s="24" t="s">
        <v>9</v>
      </c>
      <c r="C80" s="40">
        <f t="shared" ref="C80:I80" si="40">SUM(C73:C79)</f>
        <v>1192</v>
      </c>
      <c r="D80" s="41">
        <f t="shared" si="40"/>
        <v>2016</v>
      </c>
      <c r="E80" s="40">
        <f t="shared" si="40"/>
        <v>2840</v>
      </c>
      <c r="F80" s="41">
        <f t="shared" si="40"/>
        <v>3664</v>
      </c>
      <c r="G80" s="40">
        <f t="shared" si="40"/>
        <v>4488</v>
      </c>
      <c r="H80" s="41">
        <f t="shared" si="40"/>
        <v>5312</v>
      </c>
      <c r="I80" s="42">
        <f t="shared" si="40"/>
        <v>6136</v>
      </c>
    </row>
    <row r="81" spans="1:9" ht="12.95" customHeight="1" x14ac:dyDescent="0.15">
      <c r="A81" s="15"/>
      <c r="B81" s="7" t="s">
        <v>78</v>
      </c>
      <c r="C81" s="32">
        <f>ROUND((C80)*83/1000,0)</f>
        <v>99</v>
      </c>
      <c r="D81" s="32">
        <f t="shared" ref="D81" si="41">ROUND((D80)*83/1000,0)</f>
        <v>167</v>
      </c>
      <c r="E81" s="32">
        <f t="shared" ref="E81" si="42">ROUND((E80)*83/1000,0)</f>
        <v>236</v>
      </c>
      <c r="F81" s="32">
        <f t="shared" ref="F81" si="43">ROUND((F80)*83/1000,0)</f>
        <v>304</v>
      </c>
      <c r="G81" s="32">
        <f t="shared" ref="G81" si="44">ROUND((G80)*83/1000,0)</f>
        <v>373</v>
      </c>
      <c r="H81" s="32">
        <f t="shared" ref="H81" si="45">ROUND((H80)*83/1000,0)</f>
        <v>441</v>
      </c>
      <c r="I81" s="33">
        <f t="shared" ref="I81" si="46">ROUND((I80)*83/1000,0)</f>
        <v>509</v>
      </c>
    </row>
    <row r="82" spans="1:9" ht="12.95" customHeight="1" x14ac:dyDescent="0.15">
      <c r="A82" s="15"/>
      <c r="B82" s="7" t="s">
        <v>76</v>
      </c>
      <c r="C82" s="32">
        <f>ROUND((C80)*27/1000,0)</f>
        <v>32</v>
      </c>
      <c r="D82" s="32">
        <f t="shared" ref="D82:I82" si="47">ROUND((D80)*27/1000,0)</f>
        <v>54</v>
      </c>
      <c r="E82" s="32">
        <f t="shared" si="47"/>
        <v>77</v>
      </c>
      <c r="F82" s="32">
        <f t="shared" si="47"/>
        <v>99</v>
      </c>
      <c r="G82" s="32">
        <f t="shared" si="47"/>
        <v>121</v>
      </c>
      <c r="H82" s="32">
        <f t="shared" si="47"/>
        <v>143</v>
      </c>
      <c r="I82" s="33">
        <f t="shared" si="47"/>
        <v>166</v>
      </c>
    </row>
    <row r="83" spans="1:9" ht="12.95" customHeight="1" x14ac:dyDescent="0.15">
      <c r="A83" s="15"/>
      <c r="B83" s="116" t="s">
        <v>77</v>
      </c>
      <c r="C83" s="32">
        <f>ROUND((C80)*16/1000,0)</f>
        <v>19</v>
      </c>
      <c r="D83" s="32">
        <f t="shared" ref="D83:I83" si="48">ROUND((D80)*16/1000,0)</f>
        <v>32</v>
      </c>
      <c r="E83" s="32">
        <f t="shared" si="48"/>
        <v>45</v>
      </c>
      <c r="F83" s="32">
        <f t="shared" si="48"/>
        <v>59</v>
      </c>
      <c r="G83" s="32">
        <f t="shared" si="48"/>
        <v>72</v>
      </c>
      <c r="H83" s="32">
        <f t="shared" si="48"/>
        <v>85</v>
      </c>
      <c r="I83" s="33">
        <f t="shared" si="48"/>
        <v>98</v>
      </c>
    </row>
    <row r="84" spans="1:9" ht="12.95" customHeight="1" x14ac:dyDescent="0.15">
      <c r="A84" s="15"/>
      <c r="B84" s="10" t="s">
        <v>11</v>
      </c>
      <c r="C84" s="37">
        <f>ROUNDDOWN((C80+C81+C82+C83)*11.1,0)</f>
        <v>14896</v>
      </c>
      <c r="D84" s="37">
        <f>ROUNDDOWN((D80+D81+D82+D83)*11.1,0)</f>
        <v>25185</v>
      </c>
      <c r="E84" s="37">
        <f t="shared" ref="E84" si="49">ROUNDDOWN((E80+E81+E82+E83)*11.1,0)</f>
        <v>35497</v>
      </c>
      <c r="F84" s="37">
        <f t="shared" ref="F84" si="50">ROUNDDOWN((F80+F81+F82+F83)*11.1,0)</f>
        <v>45798</v>
      </c>
      <c r="G84" s="37">
        <f t="shared" ref="G84" si="51">ROUNDDOWN((G80+G81+G82+G83)*11.1,0)</f>
        <v>56099</v>
      </c>
      <c r="H84" s="37">
        <f t="shared" ref="H84" si="52">ROUNDDOWN((H80+H81+H82+H83)*11.1,0)</f>
        <v>66389</v>
      </c>
      <c r="I84" s="39">
        <f>ROUNDDOWN((I80+I81+I82+I83)*11.1,0)</f>
        <v>76689</v>
      </c>
    </row>
    <row r="85" spans="1:9" ht="12.95" customHeight="1" x14ac:dyDescent="0.15">
      <c r="A85" s="15"/>
      <c r="B85" s="11" t="s">
        <v>17</v>
      </c>
      <c r="C85" s="37">
        <f>ROUNDDOWN(C84*0.9,0)</f>
        <v>13406</v>
      </c>
      <c r="D85" s="37">
        <f t="shared" ref="D85:I85" si="53">ROUNDDOWN(D84*0.9,0)</f>
        <v>22666</v>
      </c>
      <c r="E85" s="37">
        <f t="shared" si="53"/>
        <v>31947</v>
      </c>
      <c r="F85" s="37">
        <f t="shared" si="53"/>
        <v>41218</v>
      </c>
      <c r="G85" s="37">
        <f t="shared" si="53"/>
        <v>50489</v>
      </c>
      <c r="H85" s="37">
        <f t="shared" si="53"/>
        <v>59750</v>
      </c>
      <c r="I85" s="39">
        <f t="shared" si="53"/>
        <v>69020</v>
      </c>
    </row>
    <row r="86" spans="1:9" ht="12.95" customHeight="1" x14ac:dyDescent="0.15">
      <c r="A86" s="15"/>
      <c r="B86" s="9" t="s">
        <v>12</v>
      </c>
      <c r="C86" s="34">
        <f>C84-C85</f>
        <v>1490</v>
      </c>
      <c r="D86" s="34">
        <f t="shared" ref="D86:I86" si="54">D84-D85</f>
        <v>2519</v>
      </c>
      <c r="E86" s="34">
        <f t="shared" si="54"/>
        <v>3550</v>
      </c>
      <c r="F86" s="34">
        <f t="shared" si="54"/>
        <v>4580</v>
      </c>
      <c r="G86" s="34">
        <f t="shared" si="54"/>
        <v>5610</v>
      </c>
      <c r="H86" s="34">
        <f t="shared" si="54"/>
        <v>6639</v>
      </c>
      <c r="I86" s="36">
        <f t="shared" si="54"/>
        <v>7669</v>
      </c>
    </row>
    <row r="87" spans="1:9" ht="12.95" customHeight="1" x14ac:dyDescent="0.15">
      <c r="A87" s="15"/>
      <c r="B87" s="10" t="s">
        <v>13</v>
      </c>
      <c r="C87" s="37">
        <v>1000</v>
      </c>
      <c r="D87" s="37">
        <f>SUM(C87+320)</f>
        <v>1320</v>
      </c>
      <c r="E87" s="37">
        <f>SUM(C87*2+320)</f>
        <v>2320</v>
      </c>
      <c r="F87" s="37">
        <f>SUM(C87*3+320)</f>
        <v>3320</v>
      </c>
      <c r="G87" s="37">
        <f>SUM(C87*4+320)</f>
        <v>4320</v>
      </c>
      <c r="H87" s="37">
        <f>SUM(C87*5+320)</f>
        <v>5320</v>
      </c>
      <c r="I87" s="39">
        <f>SUM(C87*6+320)</f>
        <v>6320</v>
      </c>
    </row>
    <row r="88" spans="1:9" ht="12.95" customHeight="1" x14ac:dyDescent="0.15">
      <c r="A88" s="15"/>
      <c r="B88" s="10" t="s">
        <v>14</v>
      </c>
      <c r="C88" s="37">
        <v>1310</v>
      </c>
      <c r="D88" s="37">
        <f>SUM(C88*2)</f>
        <v>2620</v>
      </c>
      <c r="E88" s="37">
        <f>SUM(C88*3)</f>
        <v>3930</v>
      </c>
      <c r="F88" s="37">
        <f>SUM(C88*4)</f>
        <v>5240</v>
      </c>
      <c r="G88" s="37">
        <f>SUM(C88*5)</f>
        <v>6550</v>
      </c>
      <c r="H88" s="37">
        <f>SUM(C88*6)</f>
        <v>7860</v>
      </c>
      <c r="I88" s="39">
        <f>SUM(C88*7)</f>
        <v>9170</v>
      </c>
    </row>
    <row r="89" spans="1:9" ht="12.95" customHeight="1" thickBot="1" x14ac:dyDescent="0.2">
      <c r="A89" s="15"/>
      <c r="B89" s="12" t="s">
        <v>15</v>
      </c>
      <c r="C89" s="88">
        <v>100</v>
      </c>
      <c r="D89" s="89">
        <v>100</v>
      </c>
      <c r="E89" s="88">
        <v>200</v>
      </c>
      <c r="F89" s="89">
        <v>300</v>
      </c>
      <c r="G89" s="88">
        <v>400</v>
      </c>
      <c r="H89" s="89">
        <v>500</v>
      </c>
      <c r="I89" s="90">
        <v>600</v>
      </c>
    </row>
    <row r="90" spans="1:9" s="66" customFormat="1" ht="18.75" customHeight="1" thickBot="1" x14ac:dyDescent="0.2">
      <c r="A90" s="62"/>
      <c r="B90" s="63" t="s">
        <v>16</v>
      </c>
      <c r="C90" s="64">
        <f t="shared" ref="C90:I90" si="55">SUM(C86:C89)</f>
        <v>3900</v>
      </c>
      <c r="D90" s="64">
        <f t="shared" si="55"/>
        <v>6559</v>
      </c>
      <c r="E90" s="64">
        <f t="shared" si="55"/>
        <v>10000</v>
      </c>
      <c r="F90" s="64">
        <f t="shared" si="55"/>
        <v>13440</v>
      </c>
      <c r="G90" s="64">
        <f t="shared" si="55"/>
        <v>16880</v>
      </c>
      <c r="H90" s="64">
        <f t="shared" si="55"/>
        <v>20319</v>
      </c>
      <c r="I90" s="65">
        <f t="shared" si="55"/>
        <v>23759</v>
      </c>
    </row>
    <row r="91" spans="1:9" s="1" customFormat="1" ht="9" customHeight="1" x14ac:dyDescent="0.15">
      <c r="B91" s="27"/>
      <c r="C91" s="28"/>
      <c r="D91" s="28"/>
      <c r="E91" s="28"/>
      <c r="F91" s="28"/>
      <c r="G91" s="28"/>
      <c r="H91" s="28"/>
      <c r="I91" s="28"/>
    </row>
    <row r="92" spans="1:9" ht="13.5" customHeight="1" thickBot="1" x14ac:dyDescent="0.2">
      <c r="A92" s="1"/>
    </row>
    <row r="93" spans="1:9" ht="18" customHeight="1" thickBot="1" x14ac:dyDescent="0.2">
      <c r="A93" s="29"/>
      <c r="B93" s="25" t="s">
        <v>18</v>
      </c>
      <c r="C93" s="13"/>
      <c r="D93" s="13"/>
      <c r="E93" s="13"/>
      <c r="F93" s="5"/>
      <c r="G93" s="5"/>
      <c r="H93" s="5"/>
      <c r="I93" s="6"/>
    </row>
    <row r="94" spans="1:9" ht="12.95" customHeight="1" x14ac:dyDescent="0.15">
      <c r="A94" s="31" t="s">
        <v>21</v>
      </c>
      <c r="B94" s="19" t="s">
        <v>0</v>
      </c>
      <c r="C94" s="17" t="s">
        <v>2</v>
      </c>
      <c r="D94" s="16" t="s">
        <v>3</v>
      </c>
      <c r="E94" s="17" t="s">
        <v>4</v>
      </c>
      <c r="F94" s="16" t="s">
        <v>5</v>
      </c>
      <c r="G94" s="17" t="s">
        <v>6</v>
      </c>
      <c r="H94" s="16" t="s">
        <v>7</v>
      </c>
      <c r="I94" s="20" t="s">
        <v>8</v>
      </c>
    </row>
    <row r="95" spans="1:9" ht="12.95" customHeight="1" x14ac:dyDescent="0.15">
      <c r="A95" s="30"/>
      <c r="B95" s="7" t="s">
        <v>1</v>
      </c>
      <c r="C95" s="32">
        <v>838</v>
      </c>
      <c r="D95" s="43">
        <f>SUM(C95*2)</f>
        <v>1676</v>
      </c>
      <c r="E95" s="32">
        <f>SUM(C95*3)</f>
        <v>2514</v>
      </c>
      <c r="F95" s="43">
        <f>SUM(C95*4)</f>
        <v>3352</v>
      </c>
      <c r="G95" s="32">
        <f>SUM(C95*5)</f>
        <v>4190</v>
      </c>
      <c r="H95" s="43">
        <f>SUM(C95*6)</f>
        <v>5028</v>
      </c>
      <c r="I95" s="33">
        <f>SUM(C95*7)</f>
        <v>5866</v>
      </c>
    </row>
    <row r="96" spans="1:9" ht="12.95" customHeight="1" x14ac:dyDescent="0.15">
      <c r="A96" s="15"/>
      <c r="B96" s="22" t="s">
        <v>40</v>
      </c>
      <c r="C96" s="34">
        <v>12</v>
      </c>
      <c r="D96" s="35">
        <v>24</v>
      </c>
      <c r="E96" s="34">
        <v>36</v>
      </c>
      <c r="F96" s="35">
        <v>48</v>
      </c>
      <c r="G96" s="34">
        <v>60</v>
      </c>
      <c r="H96" s="35">
        <v>72</v>
      </c>
      <c r="I96" s="36">
        <v>84</v>
      </c>
    </row>
    <row r="97" spans="1:9" ht="12.95" customHeight="1" x14ac:dyDescent="0.15">
      <c r="A97" s="15"/>
      <c r="B97" s="23" t="s">
        <v>62</v>
      </c>
      <c r="C97" s="37">
        <v>4</v>
      </c>
      <c r="D97" s="38">
        <f>SUM(C97*2)</f>
        <v>8</v>
      </c>
      <c r="E97" s="37">
        <f>SUM(C97*3)</f>
        <v>12</v>
      </c>
      <c r="F97" s="38">
        <f>SUM(C97*4)</f>
        <v>16</v>
      </c>
      <c r="G97" s="37">
        <f>SUM(C97*5)</f>
        <v>20</v>
      </c>
      <c r="H97" s="38">
        <f>SUM(C97*6)</f>
        <v>24</v>
      </c>
      <c r="I97" s="39">
        <f>SUM(C97*7)</f>
        <v>28</v>
      </c>
    </row>
    <row r="98" spans="1:9" ht="12.95" customHeight="1" x14ac:dyDescent="0.15">
      <c r="A98" s="15"/>
      <c r="B98" s="23" t="s">
        <v>63</v>
      </c>
      <c r="C98" s="37">
        <v>8</v>
      </c>
      <c r="D98" s="38">
        <f>SUM(C98*2)</f>
        <v>16</v>
      </c>
      <c r="E98" s="37">
        <f>SUM(C98*3)</f>
        <v>24</v>
      </c>
      <c r="F98" s="38">
        <f>SUM(C98*4)</f>
        <v>32</v>
      </c>
      <c r="G98" s="37">
        <f>SUM(C98*5)</f>
        <v>40</v>
      </c>
      <c r="H98" s="38">
        <f>SUM(C98*6)</f>
        <v>48</v>
      </c>
      <c r="I98" s="39">
        <f>SUM(C98*7)</f>
        <v>56</v>
      </c>
    </row>
    <row r="99" spans="1:9" ht="12.95" customHeight="1" x14ac:dyDescent="0.15">
      <c r="A99" s="15"/>
      <c r="B99" s="23" t="s">
        <v>51</v>
      </c>
      <c r="C99" s="37">
        <v>18</v>
      </c>
      <c r="D99" s="38">
        <f>SUM(C99*2)</f>
        <v>36</v>
      </c>
      <c r="E99" s="37">
        <f>SUM(C99*3)</f>
        <v>54</v>
      </c>
      <c r="F99" s="38">
        <f>SUM(C99*4)</f>
        <v>72</v>
      </c>
      <c r="G99" s="37">
        <f>SUM(C99*5)</f>
        <v>90</v>
      </c>
      <c r="H99" s="38">
        <f>SUM(C99*6)</f>
        <v>108</v>
      </c>
      <c r="I99" s="39">
        <f>SUM(C99*7)</f>
        <v>126</v>
      </c>
    </row>
    <row r="100" spans="1:9" ht="12.95" customHeight="1" x14ac:dyDescent="0.15">
      <c r="A100" s="15"/>
      <c r="B100" s="23" t="s">
        <v>71</v>
      </c>
      <c r="C100" s="37">
        <v>18</v>
      </c>
      <c r="D100" s="38">
        <f>SUM(C100*2)</f>
        <v>36</v>
      </c>
      <c r="E100" s="37">
        <f>SUM(C100*3)</f>
        <v>54</v>
      </c>
      <c r="F100" s="38">
        <f>SUM(C100*4)</f>
        <v>72</v>
      </c>
      <c r="G100" s="37">
        <f>SUM(C100*5)</f>
        <v>90</v>
      </c>
      <c r="H100" s="38">
        <f>SUM(C100*6)</f>
        <v>108</v>
      </c>
      <c r="I100" s="39">
        <f>SUM(C100*7)</f>
        <v>126</v>
      </c>
    </row>
    <row r="101" spans="1:9" ht="12.95" customHeight="1" x14ac:dyDescent="0.15">
      <c r="A101" s="30"/>
      <c r="B101" s="23" t="s">
        <v>10</v>
      </c>
      <c r="C101" s="37">
        <v>368</v>
      </c>
      <c r="D101" s="38">
        <v>368</v>
      </c>
      <c r="E101" s="37">
        <v>368</v>
      </c>
      <c r="F101" s="38">
        <v>368</v>
      </c>
      <c r="G101" s="37">
        <v>368</v>
      </c>
      <c r="H101" s="38">
        <v>368</v>
      </c>
      <c r="I101" s="39">
        <v>368</v>
      </c>
    </row>
    <row r="102" spans="1:9" ht="12.95" customHeight="1" x14ac:dyDescent="0.15">
      <c r="A102" s="15"/>
      <c r="B102" s="24" t="s">
        <v>9</v>
      </c>
      <c r="C102" s="40">
        <f t="shared" ref="C102:I102" si="56">SUM(C95:C101)</f>
        <v>1266</v>
      </c>
      <c r="D102" s="41">
        <f t="shared" si="56"/>
        <v>2164</v>
      </c>
      <c r="E102" s="40">
        <f t="shared" si="56"/>
        <v>3062</v>
      </c>
      <c r="F102" s="41">
        <f t="shared" si="56"/>
        <v>3960</v>
      </c>
      <c r="G102" s="40">
        <f t="shared" si="56"/>
        <v>4858</v>
      </c>
      <c r="H102" s="41">
        <f t="shared" si="56"/>
        <v>5756</v>
      </c>
      <c r="I102" s="42">
        <f t="shared" si="56"/>
        <v>6654</v>
      </c>
    </row>
    <row r="103" spans="1:9" ht="12.95" customHeight="1" x14ac:dyDescent="0.15">
      <c r="A103" s="15"/>
      <c r="B103" s="7" t="s">
        <v>78</v>
      </c>
      <c r="C103" s="32">
        <f>ROUND((C102)*83/1000,0)</f>
        <v>105</v>
      </c>
      <c r="D103" s="32">
        <f t="shared" ref="D103" si="57">ROUND((D102)*83/1000,0)</f>
        <v>180</v>
      </c>
      <c r="E103" s="32">
        <f t="shared" ref="E103" si="58">ROUND((E102)*83/1000,0)</f>
        <v>254</v>
      </c>
      <c r="F103" s="32">
        <f t="shared" ref="F103" si="59">ROUND((F102)*83/1000,0)</f>
        <v>329</v>
      </c>
      <c r="G103" s="32">
        <f t="shared" ref="G103" si="60">ROUND((G102)*83/1000,0)</f>
        <v>403</v>
      </c>
      <c r="H103" s="32">
        <f t="shared" ref="H103" si="61">ROUND((H102)*83/1000,0)</f>
        <v>478</v>
      </c>
      <c r="I103" s="33">
        <f t="shared" ref="I103" si="62">ROUND((I102)*83/1000,0)</f>
        <v>552</v>
      </c>
    </row>
    <row r="104" spans="1:9" ht="12.95" customHeight="1" x14ac:dyDescent="0.15">
      <c r="A104" s="15"/>
      <c r="B104" s="7" t="s">
        <v>76</v>
      </c>
      <c r="C104" s="32">
        <f>ROUND((C102)*27/1000,0)</f>
        <v>34</v>
      </c>
      <c r="D104" s="32">
        <f t="shared" ref="D104:I104" si="63">ROUND((D102)*27/1000,0)</f>
        <v>58</v>
      </c>
      <c r="E104" s="32">
        <f t="shared" si="63"/>
        <v>83</v>
      </c>
      <c r="F104" s="32">
        <f t="shared" si="63"/>
        <v>107</v>
      </c>
      <c r="G104" s="32">
        <f t="shared" si="63"/>
        <v>131</v>
      </c>
      <c r="H104" s="32">
        <f t="shared" si="63"/>
        <v>155</v>
      </c>
      <c r="I104" s="33">
        <f t="shared" si="63"/>
        <v>180</v>
      </c>
    </row>
    <row r="105" spans="1:9" ht="12.95" customHeight="1" x14ac:dyDescent="0.15">
      <c r="A105" s="15"/>
      <c r="B105" s="116" t="s">
        <v>77</v>
      </c>
      <c r="C105" s="32">
        <f>ROUND((C102)*16/1000,0)</f>
        <v>20</v>
      </c>
      <c r="D105" s="32">
        <f t="shared" ref="D105:I105" si="64">ROUND((D102)*16/1000,0)</f>
        <v>35</v>
      </c>
      <c r="E105" s="32">
        <f t="shared" si="64"/>
        <v>49</v>
      </c>
      <c r="F105" s="32">
        <f t="shared" si="64"/>
        <v>63</v>
      </c>
      <c r="G105" s="32">
        <f t="shared" si="64"/>
        <v>78</v>
      </c>
      <c r="H105" s="32">
        <f t="shared" si="64"/>
        <v>92</v>
      </c>
      <c r="I105" s="33">
        <f t="shared" si="64"/>
        <v>106</v>
      </c>
    </row>
    <row r="106" spans="1:9" ht="12.95" customHeight="1" x14ac:dyDescent="0.15">
      <c r="A106" s="15"/>
      <c r="B106" s="10" t="s">
        <v>11</v>
      </c>
      <c r="C106" s="37">
        <f>ROUNDDOWN((C102+C103+C104+C105)*11.1,0)</f>
        <v>15817</v>
      </c>
      <c r="D106" s="37">
        <f>ROUNDDOWN((D102+D103+D104+D105)*11.1,0)</f>
        <v>27050</v>
      </c>
      <c r="E106" s="37">
        <f t="shared" ref="E106" si="65">ROUNDDOWN((E102+E103+E104+E105)*11.1,0)</f>
        <v>38272</v>
      </c>
      <c r="F106" s="37">
        <f t="shared" ref="F106" si="66">ROUNDDOWN((F102+F103+F104+F105)*11.1,0)</f>
        <v>49494</v>
      </c>
      <c r="G106" s="37">
        <f t="shared" ref="G106" si="67">ROUNDDOWN((G102+G103+G104+G105)*11.1,0)</f>
        <v>60717</v>
      </c>
      <c r="H106" s="37">
        <f t="shared" ref="H106" si="68">ROUNDDOWN((H102+H103+H104+H105)*11.1,0)</f>
        <v>71939</v>
      </c>
      <c r="I106" s="39">
        <f>ROUNDDOWN((I102+I103+I104+I105)*11.1,0)</f>
        <v>83161</v>
      </c>
    </row>
    <row r="107" spans="1:9" ht="12.95" customHeight="1" x14ac:dyDescent="0.15">
      <c r="A107" s="15"/>
      <c r="B107" s="11" t="s">
        <v>17</v>
      </c>
      <c r="C107" s="37">
        <f>ROUNDDOWN(C106*0.9,0)</f>
        <v>14235</v>
      </c>
      <c r="D107" s="37">
        <f t="shared" ref="D107:I107" si="69">ROUNDDOWN(D106*0.9,0)</f>
        <v>24345</v>
      </c>
      <c r="E107" s="37">
        <f t="shared" si="69"/>
        <v>34444</v>
      </c>
      <c r="F107" s="37">
        <f t="shared" si="69"/>
        <v>44544</v>
      </c>
      <c r="G107" s="37">
        <f t="shared" si="69"/>
        <v>54645</v>
      </c>
      <c r="H107" s="37">
        <f t="shared" si="69"/>
        <v>64745</v>
      </c>
      <c r="I107" s="39">
        <f t="shared" si="69"/>
        <v>74844</v>
      </c>
    </row>
    <row r="108" spans="1:9" ht="12.95" customHeight="1" x14ac:dyDescent="0.15">
      <c r="A108" s="15"/>
      <c r="B108" s="9" t="s">
        <v>12</v>
      </c>
      <c r="C108" s="34">
        <f>C106-C107</f>
        <v>1582</v>
      </c>
      <c r="D108" s="34">
        <f t="shared" ref="D108:I108" si="70">D106-D107</f>
        <v>2705</v>
      </c>
      <c r="E108" s="34">
        <f t="shared" si="70"/>
        <v>3828</v>
      </c>
      <c r="F108" s="34">
        <f t="shared" si="70"/>
        <v>4950</v>
      </c>
      <c r="G108" s="34">
        <f t="shared" si="70"/>
        <v>6072</v>
      </c>
      <c r="H108" s="34">
        <f t="shared" si="70"/>
        <v>7194</v>
      </c>
      <c r="I108" s="36">
        <f t="shared" si="70"/>
        <v>8317</v>
      </c>
    </row>
    <row r="109" spans="1:9" ht="12.95" customHeight="1" x14ac:dyDescent="0.15">
      <c r="A109" s="30"/>
      <c r="B109" s="10" t="s">
        <v>13</v>
      </c>
      <c r="C109" s="37">
        <v>1000</v>
      </c>
      <c r="D109" s="37">
        <f>SUM(C109+320)</f>
        <v>1320</v>
      </c>
      <c r="E109" s="37">
        <f>SUM(C109*2+320)</f>
        <v>2320</v>
      </c>
      <c r="F109" s="37">
        <f>SUM(C109*3+320)</f>
        <v>3320</v>
      </c>
      <c r="G109" s="37">
        <f>SUM(C109*4+320)</f>
        <v>4320</v>
      </c>
      <c r="H109" s="37">
        <f>SUM(C109*5+320)</f>
        <v>5320</v>
      </c>
      <c r="I109" s="39">
        <f>SUM(C109*6+320)</f>
        <v>6320</v>
      </c>
    </row>
    <row r="110" spans="1:9" ht="12.95" customHeight="1" x14ac:dyDescent="0.15">
      <c r="A110" s="30"/>
      <c r="B110" s="10" t="s">
        <v>14</v>
      </c>
      <c r="C110" s="37">
        <v>1310</v>
      </c>
      <c r="D110" s="37">
        <f>SUM(C110*2)</f>
        <v>2620</v>
      </c>
      <c r="E110" s="37">
        <f>SUM(C110*3)</f>
        <v>3930</v>
      </c>
      <c r="F110" s="37">
        <f>SUM(C110*4)</f>
        <v>5240</v>
      </c>
      <c r="G110" s="37">
        <f>SUM(C110*5)</f>
        <v>6550</v>
      </c>
      <c r="H110" s="37">
        <f>SUM(C110*6)</f>
        <v>7860</v>
      </c>
      <c r="I110" s="39">
        <f>SUM(C110*7)</f>
        <v>9170</v>
      </c>
    </row>
    <row r="111" spans="1:9" ht="12.95" customHeight="1" thickBot="1" x14ac:dyDescent="0.2">
      <c r="A111" s="30"/>
      <c r="B111" s="12" t="s">
        <v>15</v>
      </c>
      <c r="C111" s="88">
        <v>100</v>
      </c>
      <c r="D111" s="89">
        <v>100</v>
      </c>
      <c r="E111" s="88">
        <v>200</v>
      </c>
      <c r="F111" s="89">
        <v>300</v>
      </c>
      <c r="G111" s="88">
        <v>400</v>
      </c>
      <c r="H111" s="89">
        <v>500</v>
      </c>
      <c r="I111" s="90">
        <v>600</v>
      </c>
    </row>
    <row r="112" spans="1:9" s="66" customFormat="1" ht="18.75" customHeight="1" thickBot="1" x14ac:dyDescent="0.2">
      <c r="A112" s="62"/>
      <c r="B112" s="63" t="s">
        <v>16</v>
      </c>
      <c r="C112" s="64">
        <f t="shared" ref="C112:I112" si="71">SUM(C108:C111)</f>
        <v>3992</v>
      </c>
      <c r="D112" s="64">
        <f t="shared" si="71"/>
        <v>6745</v>
      </c>
      <c r="E112" s="64">
        <f t="shared" si="71"/>
        <v>10278</v>
      </c>
      <c r="F112" s="64">
        <f t="shared" si="71"/>
        <v>13810</v>
      </c>
      <c r="G112" s="64">
        <f t="shared" si="71"/>
        <v>17342</v>
      </c>
      <c r="H112" s="64">
        <f t="shared" si="71"/>
        <v>20874</v>
      </c>
      <c r="I112" s="65">
        <f t="shared" si="71"/>
        <v>24407</v>
      </c>
    </row>
    <row r="113" spans="1:9" ht="37.5" customHeight="1" thickBot="1" x14ac:dyDescent="0.2">
      <c r="A113" s="2"/>
    </row>
    <row r="114" spans="1:9" ht="18" customHeight="1" thickBot="1" x14ac:dyDescent="0.2">
      <c r="A114" s="29"/>
      <c r="B114" s="25" t="s">
        <v>18</v>
      </c>
      <c r="C114" s="13"/>
      <c r="D114" s="13"/>
      <c r="E114" s="13"/>
      <c r="F114" s="5"/>
      <c r="G114" s="5"/>
      <c r="H114" s="5"/>
      <c r="I114" s="6"/>
    </row>
    <row r="115" spans="1:9" ht="12.95" customHeight="1" x14ac:dyDescent="0.15">
      <c r="A115" s="31" t="s">
        <v>22</v>
      </c>
      <c r="B115" s="19" t="s">
        <v>0</v>
      </c>
      <c r="C115" s="17" t="s">
        <v>2</v>
      </c>
      <c r="D115" s="16" t="s">
        <v>3</v>
      </c>
      <c r="E115" s="17" t="s">
        <v>4</v>
      </c>
      <c r="F115" s="16" t="s">
        <v>5</v>
      </c>
      <c r="G115" s="17" t="s">
        <v>6</v>
      </c>
      <c r="H115" s="16" t="s">
        <v>7</v>
      </c>
      <c r="I115" s="18" t="s">
        <v>8</v>
      </c>
    </row>
    <row r="116" spans="1:9" ht="12.95" customHeight="1" x14ac:dyDescent="0.15">
      <c r="A116" s="31"/>
      <c r="B116" s="21" t="s">
        <v>1</v>
      </c>
      <c r="C116" s="61">
        <v>908</v>
      </c>
      <c r="D116" s="43">
        <f>SUM(C116*2)</f>
        <v>1816</v>
      </c>
      <c r="E116" s="32">
        <f>SUM(C116*3)</f>
        <v>2724</v>
      </c>
      <c r="F116" s="43">
        <f>SUM(C116*4)</f>
        <v>3632</v>
      </c>
      <c r="G116" s="32">
        <f>SUM(C116*5)</f>
        <v>4540</v>
      </c>
      <c r="H116" s="43">
        <f>SUM(C116*6)</f>
        <v>5448</v>
      </c>
      <c r="I116" s="33">
        <f>SUM(C116*7)</f>
        <v>6356</v>
      </c>
    </row>
    <row r="117" spans="1:9" ht="12.95" customHeight="1" x14ac:dyDescent="0.15">
      <c r="A117" s="15"/>
      <c r="B117" s="22" t="s">
        <v>40</v>
      </c>
      <c r="C117" s="34">
        <v>12</v>
      </c>
      <c r="D117" s="35">
        <v>24</v>
      </c>
      <c r="E117" s="34">
        <v>36</v>
      </c>
      <c r="F117" s="35">
        <v>48</v>
      </c>
      <c r="G117" s="34">
        <v>60</v>
      </c>
      <c r="H117" s="35">
        <v>72</v>
      </c>
      <c r="I117" s="36">
        <v>84</v>
      </c>
    </row>
    <row r="118" spans="1:9" ht="12.95" customHeight="1" x14ac:dyDescent="0.15">
      <c r="A118" s="15"/>
      <c r="B118" s="23" t="s">
        <v>62</v>
      </c>
      <c r="C118" s="37">
        <v>4</v>
      </c>
      <c r="D118" s="38">
        <f>SUM(C118*2)</f>
        <v>8</v>
      </c>
      <c r="E118" s="37">
        <f>SUM(C118*3)</f>
        <v>12</v>
      </c>
      <c r="F118" s="38">
        <f>SUM(C118*4)</f>
        <v>16</v>
      </c>
      <c r="G118" s="37">
        <f>SUM(C118*5)</f>
        <v>20</v>
      </c>
      <c r="H118" s="38">
        <f>SUM(C118*6)</f>
        <v>24</v>
      </c>
      <c r="I118" s="39">
        <f>SUM(C118*7)</f>
        <v>28</v>
      </c>
    </row>
    <row r="119" spans="1:9" ht="12.95" customHeight="1" x14ac:dyDescent="0.15">
      <c r="A119" s="15"/>
      <c r="B119" s="23" t="s">
        <v>63</v>
      </c>
      <c r="C119" s="37">
        <v>8</v>
      </c>
      <c r="D119" s="38">
        <f>SUM(C119*2)</f>
        <v>16</v>
      </c>
      <c r="E119" s="37">
        <f>SUM(C119*3)</f>
        <v>24</v>
      </c>
      <c r="F119" s="38">
        <f>SUM(C119*4)</f>
        <v>32</v>
      </c>
      <c r="G119" s="37">
        <f>SUM(C119*5)</f>
        <v>40</v>
      </c>
      <c r="H119" s="38">
        <f>SUM(C119*6)</f>
        <v>48</v>
      </c>
      <c r="I119" s="39">
        <f>SUM(C119*7)</f>
        <v>56</v>
      </c>
    </row>
    <row r="120" spans="1:9" ht="12.95" customHeight="1" x14ac:dyDescent="0.15">
      <c r="A120" s="15"/>
      <c r="B120" s="23" t="s">
        <v>51</v>
      </c>
      <c r="C120" s="37">
        <v>18</v>
      </c>
      <c r="D120" s="38">
        <f>SUM(C120*2)</f>
        <v>36</v>
      </c>
      <c r="E120" s="37">
        <f>SUM(C120*3)</f>
        <v>54</v>
      </c>
      <c r="F120" s="38">
        <f>SUM(C120*4)</f>
        <v>72</v>
      </c>
      <c r="G120" s="37">
        <f>SUM(C120*5)</f>
        <v>90</v>
      </c>
      <c r="H120" s="38">
        <f>SUM(C120*6)</f>
        <v>108</v>
      </c>
      <c r="I120" s="39">
        <f>SUM(C120*7)</f>
        <v>126</v>
      </c>
    </row>
    <row r="121" spans="1:9" ht="12.95" customHeight="1" x14ac:dyDescent="0.15">
      <c r="A121" s="15"/>
      <c r="B121" s="23" t="s">
        <v>71</v>
      </c>
      <c r="C121" s="37">
        <v>18</v>
      </c>
      <c r="D121" s="38">
        <f>SUM(C121*2)</f>
        <v>36</v>
      </c>
      <c r="E121" s="37">
        <f>SUM(C121*3)</f>
        <v>54</v>
      </c>
      <c r="F121" s="38">
        <f>SUM(C121*4)</f>
        <v>72</v>
      </c>
      <c r="G121" s="37">
        <f>SUM(C121*5)</f>
        <v>90</v>
      </c>
      <c r="H121" s="38">
        <f>SUM(C121*6)</f>
        <v>108</v>
      </c>
      <c r="I121" s="39">
        <f>SUM(C121*7)</f>
        <v>126</v>
      </c>
    </row>
    <row r="122" spans="1:9" ht="12.95" customHeight="1" x14ac:dyDescent="0.15">
      <c r="A122" s="15"/>
      <c r="B122" s="26" t="s">
        <v>10</v>
      </c>
      <c r="C122" s="46">
        <v>368</v>
      </c>
      <c r="D122" s="38">
        <v>368</v>
      </c>
      <c r="E122" s="37">
        <v>368</v>
      </c>
      <c r="F122" s="38">
        <v>368</v>
      </c>
      <c r="G122" s="37">
        <v>368</v>
      </c>
      <c r="H122" s="38">
        <v>368</v>
      </c>
      <c r="I122" s="39">
        <v>368</v>
      </c>
    </row>
    <row r="123" spans="1:9" ht="12.95" customHeight="1" x14ac:dyDescent="0.15">
      <c r="A123" s="15"/>
      <c r="B123" s="24" t="s">
        <v>9</v>
      </c>
      <c r="C123" s="40">
        <f t="shared" ref="C123:I123" si="72">SUM(C116:C122)</f>
        <v>1336</v>
      </c>
      <c r="D123" s="41">
        <f t="shared" si="72"/>
        <v>2304</v>
      </c>
      <c r="E123" s="40">
        <f t="shared" si="72"/>
        <v>3272</v>
      </c>
      <c r="F123" s="41">
        <f t="shared" si="72"/>
        <v>4240</v>
      </c>
      <c r="G123" s="40">
        <f t="shared" si="72"/>
        <v>5208</v>
      </c>
      <c r="H123" s="41">
        <f t="shared" si="72"/>
        <v>6176</v>
      </c>
      <c r="I123" s="42">
        <f t="shared" si="72"/>
        <v>7144</v>
      </c>
    </row>
    <row r="124" spans="1:9" ht="12.95" customHeight="1" x14ac:dyDescent="0.15">
      <c r="A124" s="15"/>
      <c r="B124" s="7" t="s">
        <v>78</v>
      </c>
      <c r="C124" s="32">
        <f>ROUND((C123)*83/1000,0)</f>
        <v>111</v>
      </c>
      <c r="D124" s="32">
        <f t="shared" ref="D124" si="73">ROUND((D123)*83/1000,0)</f>
        <v>191</v>
      </c>
      <c r="E124" s="32">
        <f t="shared" ref="E124" si="74">ROUND((E123)*83/1000,0)</f>
        <v>272</v>
      </c>
      <c r="F124" s="32">
        <f t="shared" ref="F124" si="75">ROUND((F123)*83/1000,0)</f>
        <v>352</v>
      </c>
      <c r="G124" s="32">
        <f t="shared" ref="G124" si="76">ROUND((G123)*83/1000,0)</f>
        <v>432</v>
      </c>
      <c r="H124" s="32">
        <f t="shared" ref="H124" si="77">ROUND((H123)*83/1000,0)</f>
        <v>513</v>
      </c>
      <c r="I124" s="33">
        <f t="shared" ref="I124" si="78">ROUND((I123)*83/1000,0)</f>
        <v>593</v>
      </c>
    </row>
    <row r="125" spans="1:9" ht="12.95" customHeight="1" x14ac:dyDescent="0.15">
      <c r="A125" s="15"/>
      <c r="B125" s="7" t="s">
        <v>76</v>
      </c>
      <c r="C125" s="32">
        <f>ROUND((C123)*27/1000,0)</f>
        <v>36</v>
      </c>
      <c r="D125" s="32">
        <f t="shared" ref="D125:I125" si="79">ROUND((D123)*27/1000,0)</f>
        <v>62</v>
      </c>
      <c r="E125" s="32">
        <f t="shared" si="79"/>
        <v>88</v>
      </c>
      <c r="F125" s="32">
        <f t="shared" si="79"/>
        <v>114</v>
      </c>
      <c r="G125" s="32">
        <f t="shared" si="79"/>
        <v>141</v>
      </c>
      <c r="H125" s="32">
        <f t="shared" si="79"/>
        <v>167</v>
      </c>
      <c r="I125" s="33">
        <f t="shared" si="79"/>
        <v>193</v>
      </c>
    </row>
    <row r="126" spans="1:9" ht="12.95" customHeight="1" x14ac:dyDescent="0.15">
      <c r="A126" s="15"/>
      <c r="B126" s="116" t="s">
        <v>77</v>
      </c>
      <c r="C126" s="32">
        <f>ROUND((C123)*16/1000,0)</f>
        <v>21</v>
      </c>
      <c r="D126" s="32">
        <f t="shared" ref="D126:I126" si="80">ROUND((D123)*16/1000,0)</f>
        <v>37</v>
      </c>
      <c r="E126" s="32">
        <f t="shared" si="80"/>
        <v>52</v>
      </c>
      <c r="F126" s="32">
        <f t="shared" si="80"/>
        <v>68</v>
      </c>
      <c r="G126" s="32">
        <f t="shared" si="80"/>
        <v>83</v>
      </c>
      <c r="H126" s="32">
        <f t="shared" si="80"/>
        <v>99</v>
      </c>
      <c r="I126" s="33">
        <f t="shared" si="80"/>
        <v>114</v>
      </c>
    </row>
    <row r="127" spans="1:9" ht="12.95" customHeight="1" x14ac:dyDescent="0.15">
      <c r="A127" s="15"/>
      <c r="B127" s="10" t="s">
        <v>11</v>
      </c>
      <c r="C127" s="37">
        <f>ROUNDDOWN((C123+C124+C125+C126)*11.1,0)</f>
        <v>16694</v>
      </c>
      <c r="D127" s="37">
        <f>ROUNDDOWN((D123+D124+D125+D126)*11.1,0)</f>
        <v>28793</v>
      </c>
      <c r="E127" s="37">
        <f t="shared" ref="E127" si="81">ROUNDDOWN((E123+E124+E125+E126)*11.1,0)</f>
        <v>40892</v>
      </c>
      <c r="F127" s="37">
        <f t="shared" ref="F127" si="82">ROUNDDOWN((F123+F124+F125+F126)*11.1,0)</f>
        <v>52991</v>
      </c>
      <c r="G127" s="37">
        <f t="shared" ref="G127" si="83">ROUNDDOWN((G123+G124+G125+G126)*11.1,0)</f>
        <v>65090</v>
      </c>
      <c r="H127" s="37">
        <f t="shared" ref="H127" si="84">ROUNDDOWN((H123+H124+H125+H126)*11.1,0)</f>
        <v>77200</v>
      </c>
      <c r="I127" s="39">
        <f>ROUNDDOWN((I123+I124+I125+I126)*11.1,0)</f>
        <v>89288</v>
      </c>
    </row>
    <row r="128" spans="1:9" ht="12.95" customHeight="1" x14ac:dyDescent="0.15">
      <c r="A128" s="15"/>
      <c r="B128" s="11" t="s">
        <v>17</v>
      </c>
      <c r="C128" s="37">
        <f>ROUNDDOWN(C127*0.9,0)</f>
        <v>15024</v>
      </c>
      <c r="D128" s="37">
        <f t="shared" ref="D128:I128" si="85">ROUNDDOWN(D127*0.9,0)</f>
        <v>25913</v>
      </c>
      <c r="E128" s="37">
        <f t="shared" si="85"/>
        <v>36802</v>
      </c>
      <c r="F128" s="37">
        <f t="shared" si="85"/>
        <v>47691</v>
      </c>
      <c r="G128" s="37">
        <f t="shared" si="85"/>
        <v>58581</v>
      </c>
      <c r="H128" s="37">
        <f t="shared" si="85"/>
        <v>69480</v>
      </c>
      <c r="I128" s="39">
        <f t="shared" si="85"/>
        <v>80359</v>
      </c>
    </row>
    <row r="129" spans="1:9" ht="12.95" customHeight="1" x14ac:dyDescent="0.15">
      <c r="A129" s="15"/>
      <c r="B129" s="9" t="s">
        <v>12</v>
      </c>
      <c r="C129" s="34">
        <f>C127-C128</f>
        <v>1670</v>
      </c>
      <c r="D129" s="34">
        <f t="shared" ref="D129:I129" si="86">D127-D128</f>
        <v>2880</v>
      </c>
      <c r="E129" s="34">
        <f t="shared" si="86"/>
        <v>4090</v>
      </c>
      <c r="F129" s="34">
        <f t="shared" si="86"/>
        <v>5300</v>
      </c>
      <c r="G129" s="34">
        <f t="shared" si="86"/>
        <v>6509</v>
      </c>
      <c r="H129" s="34">
        <f t="shared" si="86"/>
        <v>7720</v>
      </c>
      <c r="I129" s="36">
        <f t="shared" si="86"/>
        <v>8929</v>
      </c>
    </row>
    <row r="130" spans="1:9" ht="12.95" customHeight="1" x14ac:dyDescent="0.15">
      <c r="A130" s="15"/>
      <c r="B130" s="10" t="s">
        <v>13</v>
      </c>
      <c r="C130" s="37">
        <v>1000</v>
      </c>
      <c r="D130" s="37">
        <f>SUM(C130+320)</f>
        <v>1320</v>
      </c>
      <c r="E130" s="37">
        <f>SUM(C130*2+320)</f>
        <v>2320</v>
      </c>
      <c r="F130" s="37">
        <f>SUM(C130*3+320)</f>
        <v>3320</v>
      </c>
      <c r="G130" s="37">
        <f>SUM(C130*4+320)</f>
        <v>4320</v>
      </c>
      <c r="H130" s="37">
        <f>SUM(C130*5+320)</f>
        <v>5320</v>
      </c>
      <c r="I130" s="39">
        <f>SUM(C130*6+320)</f>
        <v>6320</v>
      </c>
    </row>
    <row r="131" spans="1:9" ht="12.95" customHeight="1" x14ac:dyDescent="0.15">
      <c r="A131" s="15"/>
      <c r="B131" s="10" t="s">
        <v>14</v>
      </c>
      <c r="C131" s="37">
        <v>1310</v>
      </c>
      <c r="D131" s="37">
        <f>SUM(C131*2)</f>
        <v>2620</v>
      </c>
      <c r="E131" s="37">
        <f>SUM(C131*3)</f>
        <v>3930</v>
      </c>
      <c r="F131" s="37">
        <f>SUM(C131*4)</f>
        <v>5240</v>
      </c>
      <c r="G131" s="37">
        <f>SUM(C131*5)</f>
        <v>6550</v>
      </c>
      <c r="H131" s="37">
        <f>SUM(C131*6)</f>
        <v>7860</v>
      </c>
      <c r="I131" s="39">
        <f>SUM(C131*7)</f>
        <v>9170</v>
      </c>
    </row>
    <row r="132" spans="1:9" ht="12.95" customHeight="1" thickBot="1" x14ac:dyDescent="0.2">
      <c r="A132" s="15"/>
      <c r="B132" s="12" t="s">
        <v>15</v>
      </c>
      <c r="C132" s="88">
        <v>100</v>
      </c>
      <c r="D132" s="89">
        <v>100</v>
      </c>
      <c r="E132" s="88">
        <v>200</v>
      </c>
      <c r="F132" s="89">
        <v>300</v>
      </c>
      <c r="G132" s="88">
        <v>400</v>
      </c>
      <c r="H132" s="89">
        <v>500</v>
      </c>
      <c r="I132" s="90">
        <v>600</v>
      </c>
    </row>
    <row r="133" spans="1:9" s="66" customFormat="1" ht="18.75" customHeight="1" thickBot="1" x14ac:dyDescent="0.2">
      <c r="A133" s="62"/>
      <c r="B133" s="63" t="s">
        <v>16</v>
      </c>
      <c r="C133" s="64">
        <f t="shared" ref="C133:I133" si="87">SUM(C129:C132)</f>
        <v>4080</v>
      </c>
      <c r="D133" s="64">
        <f t="shared" si="87"/>
        <v>6920</v>
      </c>
      <c r="E133" s="64">
        <f t="shared" si="87"/>
        <v>10540</v>
      </c>
      <c r="F133" s="64">
        <f t="shared" si="87"/>
        <v>14160</v>
      </c>
      <c r="G133" s="64">
        <f t="shared" si="87"/>
        <v>17779</v>
      </c>
      <c r="H133" s="64">
        <f t="shared" si="87"/>
        <v>21400</v>
      </c>
      <c r="I133" s="65">
        <f t="shared" si="87"/>
        <v>25019</v>
      </c>
    </row>
    <row r="134" spans="1:9" s="1" customFormat="1" ht="18.75" customHeight="1" x14ac:dyDescent="0.15">
      <c r="B134" s="27"/>
      <c r="C134" s="28"/>
      <c r="D134" s="28"/>
      <c r="E134" s="28"/>
      <c r="F134" s="28"/>
      <c r="G134" s="28"/>
      <c r="H134" s="28"/>
      <c r="I134" s="28"/>
    </row>
    <row r="135" spans="1:9" ht="13.5" customHeight="1" thickBot="1" x14ac:dyDescent="0.2">
      <c r="A135" s="1"/>
    </row>
    <row r="136" spans="1:9" ht="18" customHeight="1" thickBot="1" x14ac:dyDescent="0.2">
      <c r="A136" s="29"/>
      <c r="B136" s="25" t="s">
        <v>18</v>
      </c>
      <c r="C136" s="13"/>
      <c r="D136" s="13"/>
      <c r="E136" s="13"/>
      <c r="F136" s="5"/>
      <c r="G136" s="5"/>
      <c r="H136" s="5"/>
      <c r="I136" s="6"/>
    </row>
    <row r="137" spans="1:9" ht="12.95" customHeight="1" x14ac:dyDescent="0.15">
      <c r="A137" s="31" t="s">
        <v>23</v>
      </c>
      <c r="B137" s="19" t="s">
        <v>0</v>
      </c>
      <c r="C137" s="17" t="s">
        <v>2</v>
      </c>
      <c r="D137" s="16" t="s">
        <v>3</v>
      </c>
      <c r="E137" s="17" t="s">
        <v>4</v>
      </c>
      <c r="F137" s="16" t="s">
        <v>5</v>
      </c>
      <c r="G137" s="17" t="s">
        <v>6</v>
      </c>
      <c r="H137" s="16" t="s">
        <v>7</v>
      </c>
      <c r="I137" s="20" t="s">
        <v>8</v>
      </c>
    </row>
    <row r="138" spans="1:9" ht="12.95" customHeight="1" x14ac:dyDescent="0.15">
      <c r="A138" s="31"/>
      <c r="B138" s="21" t="s">
        <v>1</v>
      </c>
      <c r="C138" s="43">
        <v>976</v>
      </c>
      <c r="D138" s="32">
        <f>SUM(C138*2)</f>
        <v>1952</v>
      </c>
      <c r="E138" s="43">
        <f>SUM(C138*3)</f>
        <v>2928</v>
      </c>
      <c r="F138" s="32">
        <f>SUM(C138*4)</f>
        <v>3904</v>
      </c>
      <c r="G138" s="43">
        <f>SUM(C138*5)</f>
        <v>4880</v>
      </c>
      <c r="H138" s="32">
        <f>SUM(C138*6)</f>
        <v>5856</v>
      </c>
      <c r="I138" s="45">
        <f>SUM(C138*7)</f>
        <v>6832</v>
      </c>
    </row>
    <row r="139" spans="1:9" ht="12.95" customHeight="1" x14ac:dyDescent="0.15">
      <c r="A139" s="15"/>
      <c r="B139" s="22" t="s">
        <v>40</v>
      </c>
      <c r="C139" s="34">
        <v>12</v>
      </c>
      <c r="D139" s="35">
        <v>24</v>
      </c>
      <c r="E139" s="34">
        <v>36</v>
      </c>
      <c r="F139" s="35">
        <v>48</v>
      </c>
      <c r="G139" s="34">
        <v>60</v>
      </c>
      <c r="H139" s="35">
        <v>72</v>
      </c>
      <c r="I139" s="36">
        <v>84</v>
      </c>
    </row>
    <row r="140" spans="1:9" ht="12.95" customHeight="1" x14ac:dyDescent="0.15">
      <c r="A140" s="15"/>
      <c r="B140" s="23" t="s">
        <v>62</v>
      </c>
      <c r="C140" s="37">
        <v>4</v>
      </c>
      <c r="D140" s="38">
        <f>SUM(C140*2)</f>
        <v>8</v>
      </c>
      <c r="E140" s="37">
        <f>SUM(C140*3)</f>
        <v>12</v>
      </c>
      <c r="F140" s="38">
        <f>SUM(C140*4)</f>
        <v>16</v>
      </c>
      <c r="G140" s="37">
        <f>SUM(C140*5)</f>
        <v>20</v>
      </c>
      <c r="H140" s="38">
        <f>SUM(C140*6)</f>
        <v>24</v>
      </c>
      <c r="I140" s="39">
        <f>SUM(C140*7)</f>
        <v>28</v>
      </c>
    </row>
    <row r="141" spans="1:9" ht="12.95" customHeight="1" x14ac:dyDescent="0.15">
      <c r="A141" s="15"/>
      <c r="B141" s="23" t="s">
        <v>63</v>
      </c>
      <c r="C141" s="37">
        <v>8</v>
      </c>
      <c r="D141" s="38">
        <f>SUM(C141*2)</f>
        <v>16</v>
      </c>
      <c r="E141" s="37">
        <f>SUM(C141*3)</f>
        <v>24</v>
      </c>
      <c r="F141" s="38">
        <f>SUM(C141*4)</f>
        <v>32</v>
      </c>
      <c r="G141" s="37">
        <f>SUM(C141*5)</f>
        <v>40</v>
      </c>
      <c r="H141" s="38">
        <f>SUM(C141*6)</f>
        <v>48</v>
      </c>
      <c r="I141" s="39">
        <f>SUM(C141*7)</f>
        <v>56</v>
      </c>
    </row>
    <row r="142" spans="1:9" ht="12.95" customHeight="1" x14ac:dyDescent="0.15">
      <c r="A142" s="15"/>
      <c r="B142" s="23" t="s">
        <v>51</v>
      </c>
      <c r="C142" s="37">
        <v>18</v>
      </c>
      <c r="D142" s="38">
        <f>SUM(C142*2)</f>
        <v>36</v>
      </c>
      <c r="E142" s="37">
        <f>SUM(C142*3)</f>
        <v>54</v>
      </c>
      <c r="F142" s="38">
        <f>SUM(C142*4)</f>
        <v>72</v>
      </c>
      <c r="G142" s="37">
        <f>SUM(C142*5)</f>
        <v>90</v>
      </c>
      <c r="H142" s="38">
        <f>SUM(C142*6)</f>
        <v>108</v>
      </c>
      <c r="I142" s="39">
        <f>SUM(C142*7)</f>
        <v>126</v>
      </c>
    </row>
    <row r="143" spans="1:9" ht="12.95" customHeight="1" x14ac:dyDescent="0.15">
      <c r="A143" s="15"/>
      <c r="B143" s="23" t="s">
        <v>71</v>
      </c>
      <c r="C143" s="37">
        <v>18</v>
      </c>
      <c r="D143" s="38">
        <f>SUM(C143*2)</f>
        <v>36</v>
      </c>
      <c r="E143" s="37">
        <f>SUM(C143*3)</f>
        <v>54</v>
      </c>
      <c r="F143" s="38">
        <f>SUM(C143*4)</f>
        <v>72</v>
      </c>
      <c r="G143" s="37">
        <f>SUM(C143*5)</f>
        <v>90</v>
      </c>
      <c r="H143" s="38">
        <f>SUM(C143*6)</f>
        <v>108</v>
      </c>
      <c r="I143" s="39">
        <f>SUM(C143*7)</f>
        <v>126</v>
      </c>
    </row>
    <row r="144" spans="1:9" ht="12.95" customHeight="1" x14ac:dyDescent="0.15">
      <c r="A144" s="30"/>
      <c r="B144" s="23" t="s">
        <v>10</v>
      </c>
      <c r="C144" s="37">
        <v>368</v>
      </c>
      <c r="D144" s="38">
        <v>368</v>
      </c>
      <c r="E144" s="37">
        <v>368</v>
      </c>
      <c r="F144" s="38">
        <v>368</v>
      </c>
      <c r="G144" s="37">
        <v>368</v>
      </c>
      <c r="H144" s="38">
        <v>368</v>
      </c>
      <c r="I144" s="39">
        <v>368</v>
      </c>
    </row>
    <row r="145" spans="1:9" ht="12.95" customHeight="1" x14ac:dyDescent="0.15">
      <c r="A145" s="15"/>
      <c r="B145" s="24" t="s">
        <v>9</v>
      </c>
      <c r="C145" s="40">
        <f t="shared" ref="C145:I145" si="88">SUM(C138:C144)</f>
        <v>1404</v>
      </c>
      <c r="D145" s="41">
        <f t="shared" si="88"/>
        <v>2440</v>
      </c>
      <c r="E145" s="40">
        <f t="shared" si="88"/>
        <v>3476</v>
      </c>
      <c r="F145" s="41">
        <f t="shared" si="88"/>
        <v>4512</v>
      </c>
      <c r="G145" s="40">
        <f t="shared" si="88"/>
        <v>5548</v>
      </c>
      <c r="H145" s="41">
        <f t="shared" si="88"/>
        <v>6584</v>
      </c>
      <c r="I145" s="42">
        <f t="shared" si="88"/>
        <v>7620</v>
      </c>
    </row>
    <row r="146" spans="1:9" ht="12.95" customHeight="1" x14ac:dyDescent="0.15">
      <c r="A146" s="15"/>
      <c r="B146" s="7" t="s">
        <v>78</v>
      </c>
      <c r="C146" s="32">
        <f>ROUND((C145)*83/1000,0)</f>
        <v>117</v>
      </c>
      <c r="D146" s="32">
        <f t="shared" ref="D146" si="89">ROUND((D145)*83/1000,0)</f>
        <v>203</v>
      </c>
      <c r="E146" s="32">
        <f t="shared" ref="E146" si="90">ROUND((E145)*83/1000,0)</f>
        <v>289</v>
      </c>
      <c r="F146" s="32">
        <f t="shared" ref="F146" si="91">ROUND((F145)*83/1000,0)</f>
        <v>374</v>
      </c>
      <c r="G146" s="32">
        <f t="shared" ref="G146" si="92">ROUND((G145)*83/1000,0)</f>
        <v>460</v>
      </c>
      <c r="H146" s="32">
        <f t="shared" ref="H146" si="93">ROUND((H145)*83/1000,0)</f>
        <v>546</v>
      </c>
      <c r="I146" s="33">
        <f t="shared" ref="I146" si="94">ROUND((I145)*83/1000,0)</f>
        <v>632</v>
      </c>
    </row>
    <row r="147" spans="1:9" ht="12.95" customHeight="1" x14ac:dyDescent="0.15">
      <c r="A147" s="15"/>
      <c r="B147" s="7" t="s">
        <v>76</v>
      </c>
      <c r="C147" s="32">
        <f>ROUND((C145)*27/1000,0)</f>
        <v>38</v>
      </c>
      <c r="D147" s="32">
        <f t="shared" ref="D147:I147" si="95">ROUND((D145)*27/1000,0)</f>
        <v>66</v>
      </c>
      <c r="E147" s="32">
        <f t="shared" si="95"/>
        <v>94</v>
      </c>
      <c r="F147" s="32">
        <f t="shared" si="95"/>
        <v>122</v>
      </c>
      <c r="G147" s="32">
        <f t="shared" si="95"/>
        <v>150</v>
      </c>
      <c r="H147" s="32">
        <f t="shared" si="95"/>
        <v>178</v>
      </c>
      <c r="I147" s="33">
        <f t="shared" si="95"/>
        <v>206</v>
      </c>
    </row>
    <row r="148" spans="1:9" ht="12.95" customHeight="1" x14ac:dyDescent="0.15">
      <c r="A148" s="15"/>
      <c r="B148" s="116" t="s">
        <v>77</v>
      </c>
      <c r="C148" s="32">
        <f>ROUND((C145)*16/1000,0)</f>
        <v>22</v>
      </c>
      <c r="D148" s="32">
        <f t="shared" ref="D148:I148" si="96">ROUND((D145)*16/1000,0)</f>
        <v>39</v>
      </c>
      <c r="E148" s="32">
        <f t="shared" si="96"/>
        <v>56</v>
      </c>
      <c r="F148" s="32">
        <f t="shared" si="96"/>
        <v>72</v>
      </c>
      <c r="G148" s="32">
        <f t="shared" si="96"/>
        <v>89</v>
      </c>
      <c r="H148" s="32">
        <f t="shared" si="96"/>
        <v>105</v>
      </c>
      <c r="I148" s="33">
        <f t="shared" si="96"/>
        <v>122</v>
      </c>
    </row>
    <row r="149" spans="1:9" ht="12.95" customHeight="1" x14ac:dyDescent="0.15">
      <c r="A149" s="15"/>
      <c r="B149" s="10" t="s">
        <v>11</v>
      </c>
      <c r="C149" s="37">
        <f>ROUNDDOWN((C145+C146+C147+C148)*11.1,0)</f>
        <v>17549</v>
      </c>
      <c r="D149" s="37">
        <f>ROUNDDOWN((D145+D146+D147+D148)*11.1,0)</f>
        <v>30502</v>
      </c>
      <c r="E149" s="37">
        <f t="shared" ref="E149" si="97">ROUNDDOWN((E145+E146+E147+E148)*11.1,0)</f>
        <v>43456</v>
      </c>
      <c r="F149" s="37">
        <f t="shared" ref="F149" si="98">ROUNDDOWN((F145+F146+F147+F148)*11.1,0)</f>
        <v>56388</v>
      </c>
      <c r="G149" s="37">
        <f t="shared" ref="G149" si="99">ROUNDDOWN((G145+G146+G147+G148)*11.1,0)</f>
        <v>69341</v>
      </c>
      <c r="H149" s="37">
        <f t="shared" ref="H149" si="100">ROUNDDOWN((H145+H146+H147+H148)*11.1,0)</f>
        <v>82284</v>
      </c>
      <c r="I149" s="39">
        <f>ROUNDDOWN((I145+I146+I147+I148)*11.1,0)</f>
        <v>95238</v>
      </c>
    </row>
    <row r="150" spans="1:9" ht="12.95" customHeight="1" x14ac:dyDescent="0.15">
      <c r="A150" s="15"/>
      <c r="B150" s="11" t="s">
        <v>17</v>
      </c>
      <c r="C150" s="37">
        <f>ROUNDDOWN(C149*0.9,0)</f>
        <v>15794</v>
      </c>
      <c r="D150" s="37">
        <f t="shared" ref="D150:I150" si="101">ROUNDDOWN(D149*0.9,0)</f>
        <v>27451</v>
      </c>
      <c r="E150" s="37">
        <f t="shared" si="101"/>
        <v>39110</v>
      </c>
      <c r="F150" s="37">
        <f t="shared" si="101"/>
        <v>50749</v>
      </c>
      <c r="G150" s="37">
        <f t="shared" si="101"/>
        <v>62406</v>
      </c>
      <c r="H150" s="37">
        <f t="shared" si="101"/>
        <v>74055</v>
      </c>
      <c r="I150" s="39">
        <f t="shared" si="101"/>
        <v>85714</v>
      </c>
    </row>
    <row r="151" spans="1:9" ht="12.95" customHeight="1" x14ac:dyDescent="0.15">
      <c r="A151" s="15"/>
      <c r="B151" s="9" t="s">
        <v>12</v>
      </c>
      <c r="C151" s="34">
        <f>C149-C150</f>
        <v>1755</v>
      </c>
      <c r="D151" s="34">
        <f t="shared" ref="D151:I151" si="102">D149-D150</f>
        <v>3051</v>
      </c>
      <c r="E151" s="34">
        <f t="shared" si="102"/>
        <v>4346</v>
      </c>
      <c r="F151" s="34">
        <f t="shared" si="102"/>
        <v>5639</v>
      </c>
      <c r="G151" s="34">
        <f t="shared" si="102"/>
        <v>6935</v>
      </c>
      <c r="H151" s="34">
        <f t="shared" si="102"/>
        <v>8229</v>
      </c>
      <c r="I151" s="36">
        <f t="shared" si="102"/>
        <v>9524</v>
      </c>
    </row>
    <row r="152" spans="1:9" ht="12.95" customHeight="1" x14ac:dyDescent="0.15">
      <c r="A152" s="30"/>
      <c r="B152" s="10" t="s">
        <v>13</v>
      </c>
      <c r="C152" s="37">
        <v>1000</v>
      </c>
      <c r="D152" s="37">
        <f>SUM(C152+320)</f>
        <v>1320</v>
      </c>
      <c r="E152" s="37">
        <f>SUM(C152*2+320)</f>
        <v>2320</v>
      </c>
      <c r="F152" s="37">
        <f>SUM(C152*3+320)</f>
        <v>3320</v>
      </c>
      <c r="G152" s="37">
        <f>SUM(C152*4+320)</f>
        <v>4320</v>
      </c>
      <c r="H152" s="37">
        <f>SUM(C152*5+320)</f>
        <v>5320</v>
      </c>
      <c r="I152" s="39">
        <f>SUM(C152*6+320)</f>
        <v>6320</v>
      </c>
    </row>
    <row r="153" spans="1:9" s="1" customFormat="1" ht="12.75" customHeight="1" x14ac:dyDescent="0.15">
      <c r="A153" s="30"/>
      <c r="B153" s="10" t="s">
        <v>14</v>
      </c>
      <c r="C153" s="37">
        <v>1310</v>
      </c>
      <c r="D153" s="37">
        <f>SUM(C153*2)</f>
        <v>2620</v>
      </c>
      <c r="E153" s="37">
        <f>SUM(C153*3)</f>
        <v>3930</v>
      </c>
      <c r="F153" s="37">
        <f>SUM(C153*4)</f>
        <v>5240</v>
      </c>
      <c r="G153" s="37">
        <f>SUM(C153*5)</f>
        <v>6550</v>
      </c>
      <c r="H153" s="37">
        <f>SUM(C153*6)</f>
        <v>7860</v>
      </c>
      <c r="I153" s="39">
        <f>SUM(C153*7)</f>
        <v>9170</v>
      </c>
    </row>
    <row r="154" spans="1:9" ht="12.95" customHeight="1" thickBot="1" x14ac:dyDescent="0.2">
      <c r="A154" s="30"/>
      <c r="B154" s="12" t="s">
        <v>15</v>
      </c>
      <c r="C154" s="88">
        <v>100</v>
      </c>
      <c r="D154" s="89">
        <v>100</v>
      </c>
      <c r="E154" s="88">
        <v>200</v>
      </c>
      <c r="F154" s="89">
        <v>300</v>
      </c>
      <c r="G154" s="88">
        <v>400</v>
      </c>
      <c r="H154" s="89">
        <v>500</v>
      </c>
      <c r="I154" s="90">
        <v>600</v>
      </c>
    </row>
    <row r="155" spans="1:9" s="66" customFormat="1" ht="18.75" customHeight="1" thickBot="1" x14ac:dyDescent="0.2">
      <c r="A155" s="62"/>
      <c r="B155" s="63" t="s">
        <v>16</v>
      </c>
      <c r="C155" s="64">
        <f t="shared" ref="C155:I155" si="103">SUM(C151:C154)</f>
        <v>4165</v>
      </c>
      <c r="D155" s="64">
        <f t="shared" si="103"/>
        <v>7091</v>
      </c>
      <c r="E155" s="64">
        <f t="shared" si="103"/>
        <v>10796</v>
      </c>
      <c r="F155" s="64">
        <f t="shared" si="103"/>
        <v>14499</v>
      </c>
      <c r="G155" s="64">
        <f t="shared" si="103"/>
        <v>18205</v>
      </c>
      <c r="H155" s="64">
        <f t="shared" si="103"/>
        <v>21909</v>
      </c>
      <c r="I155" s="65">
        <f t="shared" si="103"/>
        <v>25614</v>
      </c>
    </row>
  </sheetData>
  <mergeCells count="4">
    <mergeCell ref="G1:I1"/>
    <mergeCell ref="A3:H3"/>
    <mergeCell ref="G47:I47"/>
    <mergeCell ref="A48:H48"/>
  </mergeCells>
  <phoneticPr fontId="1"/>
  <pageMargins left="1.1811023622047245" right="0.19685039370078741" top="0.39370078740157483" bottom="0.35433070866141736" header="0.51181102362204722" footer="0.43307086614173229"/>
  <pageSetup paperSize="9" orientation="portrait" horizontalDpi="300" verticalDpi="300" r:id="rId1"/>
  <headerFooter alignWithMargins="0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156"/>
  <sheetViews>
    <sheetView zoomScaleNormal="100" workbookViewId="0">
      <selection activeCell="G47" sqref="G47:I47"/>
    </sheetView>
  </sheetViews>
  <sheetFormatPr defaultRowHeight="13.5" x14ac:dyDescent="0.15"/>
  <cols>
    <col min="1" max="1" width="8.625" customWidth="1"/>
    <col min="2" max="2" width="20.625" customWidth="1"/>
    <col min="3" max="9" width="7.375" customWidth="1"/>
    <col min="10" max="12" width="7.125" customWidth="1"/>
  </cols>
  <sheetData>
    <row r="1" spans="1:9" ht="22.5" customHeight="1" x14ac:dyDescent="0.15">
      <c r="G1" s="118" t="s">
        <v>84</v>
      </c>
      <c r="H1" s="118"/>
      <c r="I1" s="118"/>
    </row>
    <row r="2" spans="1:9" ht="22.5" customHeight="1" x14ac:dyDescent="0.15">
      <c r="G2" s="111"/>
      <c r="H2" s="111"/>
      <c r="I2" s="111"/>
    </row>
    <row r="3" spans="1:9" ht="14.25" x14ac:dyDescent="0.15">
      <c r="A3" s="119" t="s">
        <v>72</v>
      </c>
      <c r="B3" s="119"/>
      <c r="C3" s="119"/>
      <c r="D3" s="119"/>
      <c r="E3" s="119"/>
      <c r="F3" s="119"/>
      <c r="G3" s="119"/>
      <c r="H3" s="119"/>
    </row>
    <row r="4" spans="1:9" ht="13.5" customHeight="1" thickBot="1" x14ac:dyDescent="0.2">
      <c r="A4" s="1"/>
      <c r="B4" s="1"/>
      <c r="H4" s="104" t="s">
        <v>43</v>
      </c>
      <c r="I4" s="104"/>
    </row>
    <row r="5" spans="1:9" ht="18" customHeight="1" x14ac:dyDescent="0.15">
      <c r="A5" s="14"/>
      <c r="B5" s="25" t="s">
        <v>18</v>
      </c>
      <c r="C5" s="13"/>
      <c r="D5" s="13"/>
      <c r="E5" s="13"/>
      <c r="F5" s="5"/>
      <c r="G5" s="5"/>
      <c r="H5" s="5"/>
      <c r="I5" s="6"/>
    </row>
    <row r="6" spans="1:9" ht="12.95" customHeight="1" x14ac:dyDescent="0.15">
      <c r="A6" s="91" t="s">
        <v>24</v>
      </c>
      <c r="B6" s="7" t="s">
        <v>0</v>
      </c>
      <c r="C6" s="4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3" t="s">
        <v>7</v>
      </c>
      <c r="I6" s="8" t="s">
        <v>8</v>
      </c>
    </row>
    <row r="7" spans="1:9" ht="12.95" customHeight="1" x14ac:dyDescent="0.15">
      <c r="A7" s="31"/>
      <c r="B7" s="7" t="s">
        <v>1</v>
      </c>
      <c r="C7" s="32">
        <v>523</v>
      </c>
      <c r="D7" s="32">
        <f>SUM(C7*2)</f>
        <v>1046</v>
      </c>
      <c r="E7" s="32">
        <f>SUM(C7*3)</f>
        <v>1569</v>
      </c>
      <c r="F7" s="32">
        <f>SUM(C7*4)</f>
        <v>2092</v>
      </c>
      <c r="G7" s="32">
        <f>SUM(C7*5)</f>
        <v>2615</v>
      </c>
      <c r="H7" s="32">
        <f>SUM(C7*6)</f>
        <v>3138</v>
      </c>
      <c r="I7" s="33">
        <f>SUM(C7*7)</f>
        <v>3661</v>
      </c>
    </row>
    <row r="8" spans="1:9" ht="12.95" customHeight="1" x14ac:dyDescent="0.15">
      <c r="A8" s="15"/>
      <c r="B8" s="22" t="s">
        <v>40</v>
      </c>
      <c r="C8" s="34">
        <v>12</v>
      </c>
      <c r="D8" s="35">
        <v>24</v>
      </c>
      <c r="E8" s="34">
        <v>36</v>
      </c>
      <c r="F8" s="35">
        <v>48</v>
      </c>
      <c r="G8" s="34">
        <v>60</v>
      </c>
      <c r="H8" s="35">
        <v>72</v>
      </c>
      <c r="I8" s="36">
        <v>84</v>
      </c>
    </row>
    <row r="9" spans="1:9" ht="12.95" customHeight="1" x14ac:dyDescent="0.15">
      <c r="A9" s="15"/>
      <c r="B9" s="23" t="s">
        <v>62</v>
      </c>
      <c r="C9" s="37">
        <v>0</v>
      </c>
      <c r="D9" s="38">
        <f>SUM(C9*2)</f>
        <v>0</v>
      </c>
      <c r="E9" s="37">
        <f>SUM(C9*3)</f>
        <v>0</v>
      </c>
      <c r="F9" s="38">
        <f>SUM(C9*4)</f>
        <v>0</v>
      </c>
      <c r="G9" s="37">
        <f>SUM(C9*5)</f>
        <v>0</v>
      </c>
      <c r="H9" s="38">
        <f>SUM(C9*6)</f>
        <v>0</v>
      </c>
      <c r="I9" s="39">
        <f>SUM(C9*7)</f>
        <v>0</v>
      </c>
    </row>
    <row r="10" spans="1:9" ht="12.95" customHeight="1" x14ac:dyDescent="0.15">
      <c r="A10" s="15"/>
      <c r="B10" s="23" t="s">
        <v>63</v>
      </c>
      <c r="C10" s="37">
        <v>0</v>
      </c>
      <c r="D10" s="38">
        <f>SUM(C10*2)</f>
        <v>0</v>
      </c>
      <c r="E10" s="37">
        <f>SUM(C10*3)</f>
        <v>0</v>
      </c>
      <c r="F10" s="38">
        <f>SUM(C10*4)</f>
        <v>0</v>
      </c>
      <c r="G10" s="37">
        <f>SUM(C10*5)</f>
        <v>0</v>
      </c>
      <c r="H10" s="38">
        <f>SUM(C10*6)</f>
        <v>0</v>
      </c>
      <c r="I10" s="39">
        <f>SUM(C10*7)</f>
        <v>0</v>
      </c>
    </row>
    <row r="11" spans="1:9" ht="12.95" customHeight="1" x14ac:dyDescent="0.15">
      <c r="A11" s="15"/>
      <c r="B11" s="23" t="s">
        <v>51</v>
      </c>
      <c r="C11" s="37">
        <v>0</v>
      </c>
      <c r="D11" s="38">
        <f>SUM(C11*2)</f>
        <v>0</v>
      </c>
      <c r="E11" s="37">
        <f>SUM(C11*3)</f>
        <v>0</v>
      </c>
      <c r="F11" s="38">
        <f>SUM(C11*4)</f>
        <v>0</v>
      </c>
      <c r="G11" s="37">
        <f>SUM(C11*5)</f>
        <v>0</v>
      </c>
      <c r="H11" s="38">
        <f>SUM(C11*6)</f>
        <v>0</v>
      </c>
      <c r="I11" s="39">
        <f>SUM(C11*7)</f>
        <v>0</v>
      </c>
    </row>
    <row r="12" spans="1:9" ht="12.95" customHeight="1" x14ac:dyDescent="0.15">
      <c r="A12" s="15"/>
      <c r="B12" s="23" t="s">
        <v>41</v>
      </c>
      <c r="C12" s="37">
        <v>12</v>
      </c>
      <c r="D12" s="38">
        <f>SUM(C12*2)</f>
        <v>24</v>
      </c>
      <c r="E12" s="37">
        <f>SUM(C12*3)</f>
        <v>36</v>
      </c>
      <c r="F12" s="38">
        <f>SUM(C12*4)</f>
        <v>48</v>
      </c>
      <c r="G12" s="37">
        <f>SUM(C12*5)</f>
        <v>60</v>
      </c>
      <c r="H12" s="38">
        <f>SUM(C12*6)</f>
        <v>72</v>
      </c>
      <c r="I12" s="39">
        <f>SUM(C12*7)</f>
        <v>84</v>
      </c>
    </row>
    <row r="13" spans="1:9" ht="12.95" customHeight="1" x14ac:dyDescent="0.15">
      <c r="A13" s="15"/>
      <c r="B13" s="23" t="s">
        <v>10</v>
      </c>
      <c r="C13" s="37">
        <v>368</v>
      </c>
      <c r="D13" s="38">
        <v>368</v>
      </c>
      <c r="E13" s="37">
        <v>368</v>
      </c>
      <c r="F13" s="38">
        <v>368</v>
      </c>
      <c r="G13" s="37">
        <v>368</v>
      </c>
      <c r="H13" s="38">
        <v>368</v>
      </c>
      <c r="I13" s="39">
        <v>368</v>
      </c>
    </row>
    <row r="14" spans="1:9" ht="12.95" customHeight="1" x14ac:dyDescent="0.15">
      <c r="A14" s="15"/>
      <c r="B14" s="24" t="s">
        <v>9</v>
      </c>
      <c r="C14" s="40">
        <f t="shared" ref="C14:I14" si="0">SUM(C7:C13)</f>
        <v>915</v>
      </c>
      <c r="D14" s="41">
        <f t="shared" si="0"/>
        <v>1462</v>
      </c>
      <c r="E14" s="40">
        <f t="shared" si="0"/>
        <v>2009</v>
      </c>
      <c r="F14" s="41">
        <f t="shared" si="0"/>
        <v>2556</v>
      </c>
      <c r="G14" s="40">
        <f t="shared" si="0"/>
        <v>3103</v>
      </c>
      <c r="H14" s="41">
        <f t="shared" si="0"/>
        <v>3650</v>
      </c>
      <c r="I14" s="42">
        <f t="shared" si="0"/>
        <v>4197</v>
      </c>
    </row>
    <row r="15" spans="1:9" ht="12.95" customHeight="1" x14ac:dyDescent="0.15">
      <c r="A15" s="15"/>
      <c r="B15" s="7" t="s">
        <v>78</v>
      </c>
      <c r="C15" s="32">
        <f>ROUND((C14)*83/1000,0)</f>
        <v>76</v>
      </c>
      <c r="D15" s="32">
        <f t="shared" ref="D15:I15" si="1">ROUND((D14)*83/1000,0)</f>
        <v>121</v>
      </c>
      <c r="E15" s="32">
        <f t="shared" si="1"/>
        <v>167</v>
      </c>
      <c r="F15" s="32">
        <f t="shared" si="1"/>
        <v>212</v>
      </c>
      <c r="G15" s="32">
        <f t="shared" si="1"/>
        <v>258</v>
      </c>
      <c r="H15" s="32">
        <f t="shared" si="1"/>
        <v>303</v>
      </c>
      <c r="I15" s="33">
        <f t="shared" si="1"/>
        <v>348</v>
      </c>
    </row>
    <row r="16" spans="1:9" ht="12.95" customHeight="1" x14ac:dyDescent="0.15">
      <c r="A16" s="15"/>
      <c r="B16" s="7" t="s">
        <v>76</v>
      </c>
      <c r="C16" s="32">
        <f>ROUND((C14)*27/1000,0)</f>
        <v>25</v>
      </c>
      <c r="D16" s="32">
        <f t="shared" ref="D16:I16" si="2">ROUND((D14)*27/1000,0)</f>
        <v>39</v>
      </c>
      <c r="E16" s="32">
        <f t="shared" si="2"/>
        <v>54</v>
      </c>
      <c r="F16" s="32">
        <f t="shared" si="2"/>
        <v>69</v>
      </c>
      <c r="G16" s="32">
        <f t="shared" si="2"/>
        <v>84</v>
      </c>
      <c r="H16" s="32">
        <f t="shared" si="2"/>
        <v>99</v>
      </c>
      <c r="I16" s="33">
        <f t="shared" si="2"/>
        <v>113</v>
      </c>
    </row>
    <row r="17" spans="1:9" ht="12.95" customHeight="1" x14ac:dyDescent="0.15">
      <c r="A17" s="15"/>
      <c r="B17" s="116" t="s">
        <v>77</v>
      </c>
      <c r="C17" s="32">
        <f>ROUND((C14)*16/1000,0)</f>
        <v>15</v>
      </c>
      <c r="D17" s="32">
        <f t="shared" ref="D17:I17" si="3">ROUND((D14)*16/1000,0)</f>
        <v>23</v>
      </c>
      <c r="E17" s="32">
        <f t="shared" si="3"/>
        <v>32</v>
      </c>
      <c r="F17" s="32">
        <f t="shared" si="3"/>
        <v>41</v>
      </c>
      <c r="G17" s="32">
        <f t="shared" si="3"/>
        <v>50</v>
      </c>
      <c r="H17" s="32">
        <f t="shared" si="3"/>
        <v>58</v>
      </c>
      <c r="I17" s="33">
        <f t="shared" si="3"/>
        <v>67</v>
      </c>
    </row>
    <row r="18" spans="1:9" ht="12.95" customHeight="1" x14ac:dyDescent="0.15">
      <c r="A18" s="15"/>
      <c r="B18" s="10" t="s">
        <v>11</v>
      </c>
      <c r="C18" s="37">
        <f>ROUNDDOWN((C14+C15+C16+C17)*11.1,0)</f>
        <v>11444</v>
      </c>
      <c r="D18" s="37">
        <f>ROUNDDOWN((D14+D15+D16+D17)*11.1,0)</f>
        <v>18259</v>
      </c>
      <c r="E18" s="37">
        <f t="shared" ref="E18:H18" si="4">ROUNDDOWN((E14+E15+E16+E17)*11.1,0)</f>
        <v>25108</v>
      </c>
      <c r="F18" s="37">
        <f t="shared" si="4"/>
        <v>31945</v>
      </c>
      <c r="G18" s="37">
        <f t="shared" si="4"/>
        <v>38794</v>
      </c>
      <c r="H18" s="37">
        <f t="shared" si="4"/>
        <v>45621</v>
      </c>
      <c r="I18" s="39">
        <f>ROUNDDOWN((I14+I15+I16+I17)*11.1,0)</f>
        <v>52447</v>
      </c>
    </row>
    <row r="19" spans="1:9" ht="12.95" customHeight="1" x14ac:dyDescent="0.15">
      <c r="A19" s="15"/>
      <c r="B19" s="11" t="s">
        <v>17</v>
      </c>
      <c r="C19" s="37">
        <f>ROUNDDOWN(C18*0.9,0)</f>
        <v>10299</v>
      </c>
      <c r="D19" s="37">
        <f t="shared" ref="D19:I19" si="5">ROUNDDOWN(D18*0.9,0)</f>
        <v>16433</v>
      </c>
      <c r="E19" s="37">
        <f t="shared" si="5"/>
        <v>22597</v>
      </c>
      <c r="F19" s="37">
        <f t="shared" si="5"/>
        <v>28750</v>
      </c>
      <c r="G19" s="37">
        <f t="shared" si="5"/>
        <v>34914</v>
      </c>
      <c r="H19" s="37">
        <f t="shared" si="5"/>
        <v>41058</v>
      </c>
      <c r="I19" s="39">
        <f t="shared" si="5"/>
        <v>47202</v>
      </c>
    </row>
    <row r="20" spans="1:9" ht="12.95" customHeight="1" x14ac:dyDescent="0.15">
      <c r="A20" s="15"/>
      <c r="B20" s="9" t="s">
        <v>12</v>
      </c>
      <c r="C20" s="34">
        <f>C18-C19</f>
        <v>1145</v>
      </c>
      <c r="D20" s="34">
        <f t="shared" ref="D20:I20" si="6">D18-D19</f>
        <v>1826</v>
      </c>
      <c r="E20" s="34">
        <f t="shared" si="6"/>
        <v>2511</v>
      </c>
      <c r="F20" s="34">
        <f t="shared" si="6"/>
        <v>3195</v>
      </c>
      <c r="G20" s="34">
        <f t="shared" si="6"/>
        <v>3880</v>
      </c>
      <c r="H20" s="34">
        <f t="shared" si="6"/>
        <v>4563</v>
      </c>
      <c r="I20" s="36">
        <f t="shared" si="6"/>
        <v>5245</v>
      </c>
    </row>
    <row r="21" spans="1:9" ht="12.95" customHeight="1" x14ac:dyDescent="0.15">
      <c r="A21" s="15"/>
      <c r="B21" s="10" t="s">
        <v>13</v>
      </c>
      <c r="C21" s="37">
        <v>1210</v>
      </c>
      <c r="D21" s="37">
        <f>SUM(C21+320)</f>
        <v>1530</v>
      </c>
      <c r="E21" s="37">
        <f>SUM(C21*2+320)</f>
        <v>2740</v>
      </c>
      <c r="F21" s="37">
        <f>SUM(C21*3+320)</f>
        <v>3950</v>
      </c>
      <c r="G21" s="37">
        <f>SUM(C21*4+320)</f>
        <v>5160</v>
      </c>
      <c r="H21" s="37">
        <f>SUM(C21*5+320)</f>
        <v>6370</v>
      </c>
      <c r="I21" s="39">
        <f>SUM(C21*6+320)</f>
        <v>7580</v>
      </c>
    </row>
    <row r="22" spans="1:9" ht="12.95" customHeight="1" x14ac:dyDescent="0.15">
      <c r="A22" s="15"/>
      <c r="B22" s="10" t="s">
        <v>14</v>
      </c>
      <c r="C22" s="37">
        <v>1310</v>
      </c>
      <c r="D22" s="37">
        <f>SUM(C22*2)</f>
        <v>2620</v>
      </c>
      <c r="E22" s="37">
        <f>SUM(C22*3)</f>
        <v>3930</v>
      </c>
      <c r="F22" s="37">
        <f>SUM(C22*4)</f>
        <v>5240</v>
      </c>
      <c r="G22" s="37">
        <f>SUM(C22*5)</f>
        <v>6550</v>
      </c>
      <c r="H22" s="37">
        <f>SUM(C22*6)</f>
        <v>7860</v>
      </c>
      <c r="I22" s="39">
        <f>SUM(C22*7)</f>
        <v>9170</v>
      </c>
    </row>
    <row r="23" spans="1:9" ht="12.95" customHeight="1" thickBot="1" x14ac:dyDescent="0.2">
      <c r="A23" s="15"/>
      <c r="B23" s="12" t="s">
        <v>15</v>
      </c>
      <c r="C23" s="88">
        <v>100</v>
      </c>
      <c r="D23" s="89">
        <v>100</v>
      </c>
      <c r="E23" s="88">
        <v>200</v>
      </c>
      <c r="F23" s="89">
        <v>300</v>
      </c>
      <c r="G23" s="88">
        <v>400</v>
      </c>
      <c r="H23" s="89">
        <v>500</v>
      </c>
      <c r="I23" s="90">
        <v>600</v>
      </c>
    </row>
    <row r="24" spans="1:9" s="66" customFormat="1" ht="18.75" customHeight="1" thickBot="1" x14ac:dyDescent="0.2">
      <c r="A24" s="62"/>
      <c r="B24" s="85" t="s">
        <v>16</v>
      </c>
      <c r="C24" s="86">
        <f>SUM(C20:C23)</f>
        <v>3765</v>
      </c>
      <c r="D24" s="86">
        <f t="shared" ref="D24:I24" si="7">SUM(D20:D23)</f>
        <v>6076</v>
      </c>
      <c r="E24" s="86">
        <f t="shared" si="7"/>
        <v>9381</v>
      </c>
      <c r="F24" s="86">
        <f t="shared" si="7"/>
        <v>12685</v>
      </c>
      <c r="G24" s="86">
        <f t="shared" si="7"/>
        <v>15990</v>
      </c>
      <c r="H24" s="86">
        <f t="shared" si="7"/>
        <v>19293</v>
      </c>
      <c r="I24" s="87">
        <f t="shared" si="7"/>
        <v>22595</v>
      </c>
    </row>
    <row r="25" spans="1:9" ht="31.5" customHeight="1" thickBot="1" x14ac:dyDescent="0.2">
      <c r="A25" s="2"/>
    </row>
    <row r="26" spans="1:9" ht="18" customHeight="1" x14ac:dyDescent="0.15">
      <c r="A26" s="14"/>
      <c r="B26" s="25" t="s">
        <v>18</v>
      </c>
      <c r="C26" s="13"/>
      <c r="D26" s="13"/>
      <c r="E26" s="13"/>
      <c r="F26" s="5"/>
      <c r="G26" s="5"/>
      <c r="H26" s="5"/>
      <c r="I26" s="6"/>
    </row>
    <row r="27" spans="1:9" ht="12.95" customHeight="1" x14ac:dyDescent="0.15">
      <c r="A27" s="91" t="s">
        <v>25</v>
      </c>
      <c r="B27" s="7" t="s">
        <v>0</v>
      </c>
      <c r="C27" s="4" t="s">
        <v>2</v>
      </c>
      <c r="D27" s="3" t="s">
        <v>3</v>
      </c>
      <c r="E27" s="4" t="s">
        <v>4</v>
      </c>
      <c r="F27" s="3" t="s">
        <v>5</v>
      </c>
      <c r="G27" s="4" t="s">
        <v>6</v>
      </c>
      <c r="H27" s="3" t="s">
        <v>7</v>
      </c>
      <c r="I27" s="8" t="s">
        <v>8</v>
      </c>
    </row>
    <row r="28" spans="1:9" ht="12.95" customHeight="1" x14ac:dyDescent="0.15">
      <c r="A28" s="31"/>
      <c r="B28" s="7" t="s">
        <v>1</v>
      </c>
      <c r="C28" s="32">
        <v>649</v>
      </c>
      <c r="D28" s="32">
        <f>SUM(C28*2)</f>
        <v>1298</v>
      </c>
      <c r="E28" s="32">
        <f>SUM(C28*3)</f>
        <v>1947</v>
      </c>
      <c r="F28" s="32">
        <f>SUM(C28*4)</f>
        <v>2596</v>
      </c>
      <c r="G28" s="32">
        <f>SUM(C28*5)</f>
        <v>3245</v>
      </c>
      <c r="H28" s="32">
        <f>SUM(C28*6)</f>
        <v>3894</v>
      </c>
      <c r="I28" s="33">
        <f>SUM(C28*7)</f>
        <v>4543</v>
      </c>
    </row>
    <row r="29" spans="1:9" ht="12.95" customHeight="1" x14ac:dyDescent="0.15">
      <c r="A29" s="15"/>
      <c r="B29" s="22" t="s">
        <v>40</v>
      </c>
      <c r="C29" s="34">
        <v>12</v>
      </c>
      <c r="D29" s="35">
        <v>24</v>
      </c>
      <c r="E29" s="34">
        <v>36</v>
      </c>
      <c r="F29" s="35">
        <v>48</v>
      </c>
      <c r="G29" s="34">
        <v>60</v>
      </c>
      <c r="H29" s="35">
        <v>72</v>
      </c>
      <c r="I29" s="36">
        <v>84</v>
      </c>
    </row>
    <row r="30" spans="1:9" ht="12.95" customHeight="1" x14ac:dyDescent="0.15">
      <c r="A30" s="15"/>
      <c r="B30" s="23" t="s">
        <v>62</v>
      </c>
      <c r="C30" s="37">
        <v>0</v>
      </c>
      <c r="D30" s="38">
        <f>SUM(C30*2)</f>
        <v>0</v>
      </c>
      <c r="E30" s="37">
        <f>SUM(C30*3)</f>
        <v>0</v>
      </c>
      <c r="F30" s="38">
        <f>SUM(C30*4)</f>
        <v>0</v>
      </c>
      <c r="G30" s="37">
        <f>SUM(C30*5)</f>
        <v>0</v>
      </c>
      <c r="H30" s="38">
        <f>SUM(C30*6)</f>
        <v>0</v>
      </c>
      <c r="I30" s="39">
        <f>SUM(C30*7)</f>
        <v>0</v>
      </c>
    </row>
    <row r="31" spans="1:9" ht="12.95" customHeight="1" x14ac:dyDescent="0.15">
      <c r="A31" s="15"/>
      <c r="B31" s="23" t="s">
        <v>63</v>
      </c>
      <c r="C31" s="37">
        <v>0</v>
      </c>
      <c r="D31" s="38">
        <f>SUM(C31*2)</f>
        <v>0</v>
      </c>
      <c r="E31" s="37">
        <f>SUM(C31*3)</f>
        <v>0</v>
      </c>
      <c r="F31" s="38">
        <f>SUM(C31*4)</f>
        <v>0</v>
      </c>
      <c r="G31" s="37">
        <f>SUM(C31*5)</f>
        <v>0</v>
      </c>
      <c r="H31" s="38">
        <f>SUM(C31*6)</f>
        <v>0</v>
      </c>
      <c r="I31" s="39">
        <f>SUM(C31*7)</f>
        <v>0</v>
      </c>
    </row>
    <row r="32" spans="1:9" ht="12.95" customHeight="1" x14ac:dyDescent="0.15">
      <c r="A32" s="15"/>
      <c r="B32" s="23" t="s">
        <v>51</v>
      </c>
      <c r="C32" s="37">
        <v>0</v>
      </c>
      <c r="D32" s="38">
        <f>SUM(C32*2)</f>
        <v>0</v>
      </c>
      <c r="E32" s="37">
        <f>SUM(C32*3)</f>
        <v>0</v>
      </c>
      <c r="F32" s="38">
        <f>SUM(C32*4)</f>
        <v>0</v>
      </c>
      <c r="G32" s="37">
        <f>SUM(C32*5)</f>
        <v>0</v>
      </c>
      <c r="H32" s="38">
        <f>SUM(C32*6)</f>
        <v>0</v>
      </c>
      <c r="I32" s="39">
        <f>SUM(C32*7)</f>
        <v>0</v>
      </c>
    </row>
    <row r="33" spans="1:9" ht="12.95" customHeight="1" x14ac:dyDescent="0.15">
      <c r="A33" s="15"/>
      <c r="B33" s="23" t="s">
        <v>70</v>
      </c>
      <c r="C33" s="37">
        <v>18</v>
      </c>
      <c r="D33" s="38">
        <f>SUM(C33*2)</f>
        <v>36</v>
      </c>
      <c r="E33" s="37">
        <f>SUM(C33*3)</f>
        <v>54</v>
      </c>
      <c r="F33" s="38">
        <f>SUM(C33*4)</f>
        <v>72</v>
      </c>
      <c r="G33" s="37">
        <f>SUM(C33*5)</f>
        <v>90</v>
      </c>
      <c r="H33" s="38">
        <f>SUM(C33*6)</f>
        <v>108</v>
      </c>
      <c r="I33" s="39">
        <f>SUM(C33*7)</f>
        <v>126</v>
      </c>
    </row>
    <row r="34" spans="1:9" ht="12.95" customHeight="1" x14ac:dyDescent="0.15">
      <c r="A34" s="15"/>
      <c r="B34" s="23" t="s">
        <v>10</v>
      </c>
      <c r="C34" s="37">
        <v>368</v>
      </c>
      <c r="D34" s="38">
        <v>368</v>
      </c>
      <c r="E34" s="37">
        <v>368</v>
      </c>
      <c r="F34" s="38">
        <v>368</v>
      </c>
      <c r="G34" s="37">
        <v>368</v>
      </c>
      <c r="H34" s="38">
        <v>368</v>
      </c>
      <c r="I34" s="39">
        <v>368</v>
      </c>
    </row>
    <row r="35" spans="1:9" ht="12.95" customHeight="1" x14ac:dyDescent="0.15">
      <c r="A35" s="15"/>
      <c r="B35" s="24" t="s">
        <v>9</v>
      </c>
      <c r="C35" s="40">
        <f t="shared" ref="C35:I35" si="8">SUM(C28:C34)</f>
        <v>1047</v>
      </c>
      <c r="D35" s="41">
        <f t="shared" si="8"/>
        <v>1726</v>
      </c>
      <c r="E35" s="40">
        <f t="shared" si="8"/>
        <v>2405</v>
      </c>
      <c r="F35" s="41">
        <f t="shared" si="8"/>
        <v>3084</v>
      </c>
      <c r="G35" s="40">
        <f t="shared" si="8"/>
        <v>3763</v>
      </c>
      <c r="H35" s="41">
        <f t="shared" si="8"/>
        <v>4442</v>
      </c>
      <c r="I35" s="42">
        <f t="shared" si="8"/>
        <v>5121</v>
      </c>
    </row>
    <row r="36" spans="1:9" ht="12.95" customHeight="1" x14ac:dyDescent="0.15">
      <c r="A36" s="15"/>
      <c r="B36" s="7" t="s">
        <v>78</v>
      </c>
      <c r="C36" s="32">
        <f>ROUND((C35)*83/1000,0)</f>
        <v>87</v>
      </c>
      <c r="D36" s="32">
        <f t="shared" ref="D36" si="9">ROUND((D35)*83/1000,0)</f>
        <v>143</v>
      </c>
      <c r="E36" s="32">
        <f t="shared" ref="E36" si="10">ROUND((E35)*83/1000,0)</f>
        <v>200</v>
      </c>
      <c r="F36" s="32">
        <f t="shared" ref="F36" si="11">ROUND((F35)*83/1000,0)</f>
        <v>256</v>
      </c>
      <c r="G36" s="32">
        <f t="shared" ref="G36" si="12">ROUND((G35)*83/1000,0)</f>
        <v>312</v>
      </c>
      <c r="H36" s="32">
        <f t="shared" ref="H36" si="13">ROUND((H35)*83/1000,0)</f>
        <v>369</v>
      </c>
      <c r="I36" s="33">
        <f t="shared" ref="I36" si="14">ROUND((I35)*83/1000,0)</f>
        <v>425</v>
      </c>
    </row>
    <row r="37" spans="1:9" ht="12.95" customHeight="1" x14ac:dyDescent="0.15">
      <c r="A37" s="15"/>
      <c r="B37" s="7" t="s">
        <v>76</v>
      </c>
      <c r="C37" s="32">
        <f>ROUND((C35)*27/1000,0)</f>
        <v>28</v>
      </c>
      <c r="D37" s="32">
        <f t="shared" ref="D37:I37" si="15">ROUND((D35)*27/1000,0)</f>
        <v>47</v>
      </c>
      <c r="E37" s="32">
        <f t="shared" si="15"/>
        <v>65</v>
      </c>
      <c r="F37" s="32">
        <f t="shared" si="15"/>
        <v>83</v>
      </c>
      <c r="G37" s="32">
        <f t="shared" si="15"/>
        <v>102</v>
      </c>
      <c r="H37" s="32">
        <f t="shared" si="15"/>
        <v>120</v>
      </c>
      <c r="I37" s="33">
        <f t="shared" si="15"/>
        <v>138</v>
      </c>
    </row>
    <row r="38" spans="1:9" ht="12.95" customHeight="1" x14ac:dyDescent="0.15">
      <c r="A38" s="15"/>
      <c r="B38" s="116" t="s">
        <v>77</v>
      </c>
      <c r="C38" s="32">
        <f>ROUND((C35)*16/1000,0)</f>
        <v>17</v>
      </c>
      <c r="D38" s="32">
        <f t="shared" ref="D38:I38" si="16">ROUND((D35)*16/1000,0)</f>
        <v>28</v>
      </c>
      <c r="E38" s="32">
        <f t="shared" si="16"/>
        <v>38</v>
      </c>
      <c r="F38" s="32">
        <f t="shared" si="16"/>
        <v>49</v>
      </c>
      <c r="G38" s="32">
        <f t="shared" si="16"/>
        <v>60</v>
      </c>
      <c r="H38" s="32">
        <f t="shared" si="16"/>
        <v>71</v>
      </c>
      <c r="I38" s="33">
        <f t="shared" si="16"/>
        <v>82</v>
      </c>
    </row>
    <row r="39" spans="1:9" ht="12.95" customHeight="1" x14ac:dyDescent="0.15">
      <c r="A39" s="15"/>
      <c r="B39" s="10" t="s">
        <v>11</v>
      </c>
      <c r="C39" s="37">
        <f>ROUNDDOWN((C35+C36+C37+C38)*11.1,0)</f>
        <v>13086</v>
      </c>
      <c r="D39" s="37">
        <f>ROUNDDOWN((D35+D36+D37+D38)*11.1,0)</f>
        <v>21578</v>
      </c>
      <c r="E39" s="37">
        <f t="shared" ref="E39" si="17">ROUNDDOWN((E35+E36+E37+E38)*11.1,0)</f>
        <v>30058</v>
      </c>
      <c r="F39" s="37">
        <f t="shared" ref="F39" si="18">ROUNDDOWN((F35+F36+F37+F38)*11.1,0)</f>
        <v>38539</v>
      </c>
      <c r="G39" s="37">
        <f t="shared" ref="G39" si="19">ROUNDDOWN((G35+G36+G37+G38)*11.1,0)</f>
        <v>47030</v>
      </c>
      <c r="H39" s="37">
        <f t="shared" ref="H39" si="20">ROUNDDOWN((H35+H36+H37+H38)*11.1,0)</f>
        <v>55522</v>
      </c>
      <c r="I39" s="39">
        <f>ROUNDDOWN((I35+I36+I37+I38)*11.1,0)</f>
        <v>64002</v>
      </c>
    </row>
    <row r="40" spans="1:9" ht="12.95" customHeight="1" x14ac:dyDescent="0.15">
      <c r="A40" s="15"/>
      <c r="B40" s="11" t="s">
        <v>17</v>
      </c>
      <c r="C40" s="37">
        <f>ROUNDDOWN(C39*0.9,0)</f>
        <v>11777</v>
      </c>
      <c r="D40" s="37">
        <f t="shared" ref="D40:I40" si="21">ROUNDDOWN(D39*0.9,0)</f>
        <v>19420</v>
      </c>
      <c r="E40" s="37">
        <f t="shared" si="21"/>
        <v>27052</v>
      </c>
      <c r="F40" s="37">
        <f t="shared" si="21"/>
        <v>34685</v>
      </c>
      <c r="G40" s="37">
        <f t="shared" si="21"/>
        <v>42327</v>
      </c>
      <c r="H40" s="37">
        <f t="shared" si="21"/>
        <v>49969</v>
      </c>
      <c r="I40" s="39">
        <f t="shared" si="21"/>
        <v>57601</v>
      </c>
    </row>
    <row r="41" spans="1:9" ht="12.95" customHeight="1" x14ac:dyDescent="0.15">
      <c r="A41" s="15"/>
      <c r="B41" s="9" t="s">
        <v>12</v>
      </c>
      <c r="C41" s="34">
        <f>C39-C40</f>
        <v>1309</v>
      </c>
      <c r="D41" s="34">
        <f t="shared" ref="D41:I41" si="22">D39-D40</f>
        <v>2158</v>
      </c>
      <c r="E41" s="34">
        <f t="shared" si="22"/>
        <v>3006</v>
      </c>
      <c r="F41" s="34">
        <f t="shared" si="22"/>
        <v>3854</v>
      </c>
      <c r="G41" s="34">
        <f t="shared" si="22"/>
        <v>4703</v>
      </c>
      <c r="H41" s="34">
        <f t="shared" si="22"/>
        <v>5553</v>
      </c>
      <c r="I41" s="36">
        <f t="shared" si="22"/>
        <v>6401</v>
      </c>
    </row>
    <row r="42" spans="1:9" ht="12.95" customHeight="1" x14ac:dyDescent="0.15">
      <c r="A42" s="15"/>
      <c r="B42" s="10" t="s">
        <v>13</v>
      </c>
      <c r="C42" s="37">
        <v>1210</v>
      </c>
      <c r="D42" s="37">
        <f>SUM(C42+320)</f>
        <v>1530</v>
      </c>
      <c r="E42" s="37">
        <f>SUM(C42*2+320)</f>
        <v>2740</v>
      </c>
      <c r="F42" s="37">
        <f>SUM(C42*3+320)</f>
        <v>3950</v>
      </c>
      <c r="G42" s="37">
        <f>SUM(C42*4+320)</f>
        <v>5160</v>
      </c>
      <c r="H42" s="37">
        <f>SUM(C42*5+320)</f>
        <v>6370</v>
      </c>
      <c r="I42" s="39">
        <f>SUM(C42*6+320)</f>
        <v>7580</v>
      </c>
    </row>
    <row r="43" spans="1:9" ht="12.95" customHeight="1" x14ac:dyDescent="0.15">
      <c r="A43" s="15"/>
      <c r="B43" s="10" t="s">
        <v>14</v>
      </c>
      <c r="C43" s="37">
        <v>1310</v>
      </c>
      <c r="D43" s="37">
        <f>SUM(C43*2)</f>
        <v>2620</v>
      </c>
      <c r="E43" s="37">
        <f>SUM(C43*3)</f>
        <v>3930</v>
      </c>
      <c r="F43" s="37">
        <f>SUM(C43*4)</f>
        <v>5240</v>
      </c>
      <c r="G43" s="37">
        <f>SUM(C43*5)</f>
        <v>6550</v>
      </c>
      <c r="H43" s="37">
        <f>SUM(C43*6)</f>
        <v>7860</v>
      </c>
      <c r="I43" s="39">
        <f>SUM(C43*7)</f>
        <v>9170</v>
      </c>
    </row>
    <row r="44" spans="1:9" ht="12.95" customHeight="1" thickBot="1" x14ac:dyDescent="0.2">
      <c r="A44" s="15"/>
      <c r="B44" s="12" t="s">
        <v>15</v>
      </c>
      <c r="C44" s="88">
        <v>100</v>
      </c>
      <c r="D44" s="89">
        <v>100</v>
      </c>
      <c r="E44" s="88">
        <v>200</v>
      </c>
      <c r="F44" s="89">
        <v>300</v>
      </c>
      <c r="G44" s="88">
        <v>400</v>
      </c>
      <c r="H44" s="89">
        <v>500</v>
      </c>
      <c r="I44" s="90">
        <v>600</v>
      </c>
    </row>
    <row r="45" spans="1:9" s="66" customFormat="1" ht="18.75" customHeight="1" thickBot="1" x14ac:dyDescent="0.2">
      <c r="A45" s="62"/>
      <c r="B45" s="63" t="s">
        <v>16</v>
      </c>
      <c r="C45" s="64">
        <f>SUM(C41:C44)</f>
        <v>3929</v>
      </c>
      <c r="D45" s="64">
        <f t="shared" ref="D45:I45" si="23">SUM(D41:D44)</f>
        <v>6408</v>
      </c>
      <c r="E45" s="64">
        <f t="shared" si="23"/>
        <v>9876</v>
      </c>
      <c r="F45" s="64">
        <f t="shared" si="23"/>
        <v>13344</v>
      </c>
      <c r="G45" s="64">
        <f t="shared" si="23"/>
        <v>16813</v>
      </c>
      <c r="H45" s="64">
        <f t="shared" si="23"/>
        <v>20283</v>
      </c>
      <c r="I45" s="65">
        <f t="shared" si="23"/>
        <v>23751</v>
      </c>
    </row>
    <row r="46" spans="1:9" s="1" customFormat="1" ht="18.75" customHeight="1" x14ac:dyDescent="0.15">
      <c r="B46" s="27"/>
      <c r="C46" s="28"/>
      <c r="D46" s="28"/>
      <c r="E46" s="28"/>
      <c r="F46" s="28"/>
      <c r="G46" s="28"/>
      <c r="H46" s="28"/>
      <c r="I46" s="28"/>
    </row>
    <row r="47" spans="1:9" ht="22.5" customHeight="1" x14ac:dyDescent="0.15">
      <c r="G47" s="118" t="s">
        <v>84</v>
      </c>
      <c r="H47" s="118"/>
      <c r="I47" s="118"/>
    </row>
    <row r="48" spans="1:9" ht="14.25" x14ac:dyDescent="0.15">
      <c r="A48" s="119" t="s">
        <v>72</v>
      </c>
      <c r="B48" s="119"/>
      <c r="C48" s="119"/>
      <c r="D48" s="119"/>
      <c r="E48" s="119"/>
      <c r="F48" s="119"/>
      <c r="G48" s="119"/>
      <c r="H48" s="119"/>
    </row>
    <row r="49" spans="1:9" ht="13.5" customHeight="1" thickBot="1" x14ac:dyDescent="0.2">
      <c r="A49" s="1"/>
      <c r="B49" s="1"/>
      <c r="H49" s="104" t="s">
        <v>43</v>
      </c>
      <c r="I49" s="104"/>
    </row>
    <row r="50" spans="1:9" ht="18" customHeight="1" thickBot="1" x14ac:dyDescent="0.2">
      <c r="A50" s="29"/>
      <c r="B50" s="25" t="s">
        <v>18</v>
      </c>
      <c r="C50" s="13"/>
      <c r="D50" s="13"/>
      <c r="E50" s="13"/>
      <c r="F50" s="5"/>
      <c r="G50" s="5"/>
      <c r="H50" s="5"/>
      <c r="I50" s="6"/>
    </row>
    <row r="51" spans="1:9" ht="12.95" customHeight="1" x14ac:dyDescent="0.15">
      <c r="A51" s="31" t="s">
        <v>19</v>
      </c>
      <c r="B51" s="19" t="s">
        <v>0</v>
      </c>
      <c r="C51" s="17" t="s">
        <v>2</v>
      </c>
      <c r="D51" s="16" t="s">
        <v>3</v>
      </c>
      <c r="E51" s="17" t="s">
        <v>4</v>
      </c>
      <c r="F51" s="16" t="s">
        <v>5</v>
      </c>
      <c r="G51" s="17" t="s">
        <v>6</v>
      </c>
      <c r="H51" s="16" t="s">
        <v>7</v>
      </c>
      <c r="I51" s="20" t="s">
        <v>8</v>
      </c>
    </row>
    <row r="52" spans="1:9" ht="12.95" customHeight="1" x14ac:dyDescent="0.15">
      <c r="A52" s="15"/>
      <c r="B52" s="21" t="s">
        <v>1</v>
      </c>
      <c r="C52" s="32">
        <v>696</v>
      </c>
      <c r="D52" s="32">
        <f>SUM(C52*2)</f>
        <v>1392</v>
      </c>
      <c r="E52" s="32">
        <f>SUM(C52*3)</f>
        <v>2088</v>
      </c>
      <c r="F52" s="43">
        <f>SUM(C52*4)</f>
        <v>2784</v>
      </c>
      <c r="G52" s="32">
        <f>SUM(C52*5)</f>
        <v>3480</v>
      </c>
      <c r="H52" s="43">
        <f>SUM(C52*6)</f>
        <v>4176</v>
      </c>
      <c r="I52" s="33">
        <f>SUM(C52*7)</f>
        <v>4872</v>
      </c>
    </row>
    <row r="53" spans="1:9" ht="12.95" customHeight="1" x14ac:dyDescent="0.15">
      <c r="A53" s="15"/>
      <c r="B53" s="22" t="s">
        <v>40</v>
      </c>
      <c r="C53" s="34">
        <v>12</v>
      </c>
      <c r="D53" s="35">
        <v>24</v>
      </c>
      <c r="E53" s="34">
        <v>36</v>
      </c>
      <c r="F53" s="35">
        <v>48</v>
      </c>
      <c r="G53" s="34">
        <v>60</v>
      </c>
      <c r="H53" s="35">
        <v>72</v>
      </c>
      <c r="I53" s="36">
        <v>84</v>
      </c>
    </row>
    <row r="54" spans="1:9" ht="12.95" customHeight="1" x14ac:dyDescent="0.15">
      <c r="A54" s="15"/>
      <c r="B54" s="23" t="s">
        <v>62</v>
      </c>
      <c r="C54" s="37">
        <v>4</v>
      </c>
      <c r="D54" s="38">
        <f>SUM(C54*2)</f>
        <v>8</v>
      </c>
      <c r="E54" s="37">
        <f>SUM(C54*3)</f>
        <v>12</v>
      </c>
      <c r="F54" s="38">
        <f>SUM(C54*4)</f>
        <v>16</v>
      </c>
      <c r="G54" s="37">
        <f>SUM(C54*5)</f>
        <v>20</v>
      </c>
      <c r="H54" s="38">
        <f>SUM(C54*6)</f>
        <v>24</v>
      </c>
      <c r="I54" s="39">
        <f>SUM(C54*7)</f>
        <v>28</v>
      </c>
    </row>
    <row r="55" spans="1:9" ht="12.95" customHeight="1" x14ac:dyDescent="0.15">
      <c r="A55" s="15"/>
      <c r="B55" s="23" t="s">
        <v>63</v>
      </c>
      <c r="C55" s="37">
        <v>8</v>
      </c>
      <c r="D55" s="38">
        <f>SUM(C55*2)</f>
        <v>16</v>
      </c>
      <c r="E55" s="37">
        <f>SUM(C55*3)</f>
        <v>24</v>
      </c>
      <c r="F55" s="38">
        <f>SUM(C55*4)</f>
        <v>32</v>
      </c>
      <c r="G55" s="37">
        <f>SUM(C55*5)</f>
        <v>40</v>
      </c>
      <c r="H55" s="38">
        <f>SUM(C55*6)</f>
        <v>48</v>
      </c>
      <c r="I55" s="39">
        <f>SUM(C55*7)</f>
        <v>56</v>
      </c>
    </row>
    <row r="56" spans="1:9" ht="12.95" customHeight="1" x14ac:dyDescent="0.15">
      <c r="A56" s="15"/>
      <c r="B56" s="23" t="s">
        <v>51</v>
      </c>
      <c r="C56" s="37">
        <v>18</v>
      </c>
      <c r="D56" s="38">
        <f>SUM(C56*2)</f>
        <v>36</v>
      </c>
      <c r="E56" s="37">
        <f>SUM(C56*3)</f>
        <v>54</v>
      </c>
      <c r="F56" s="38">
        <f>SUM(C56*4)</f>
        <v>72</v>
      </c>
      <c r="G56" s="37">
        <f>SUM(C56*5)</f>
        <v>90</v>
      </c>
      <c r="H56" s="38">
        <f>SUM(C56*6)</f>
        <v>108</v>
      </c>
      <c r="I56" s="39">
        <f>SUM(C56*7)</f>
        <v>126</v>
      </c>
    </row>
    <row r="57" spans="1:9" ht="12.95" customHeight="1" x14ac:dyDescent="0.15">
      <c r="A57" s="15"/>
      <c r="B57" s="23" t="s">
        <v>70</v>
      </c>
      <c r="C57" s="37">
        <v>18</v>
      </c>
      <c r="D57" s="38">
        <f>SUM(C57*2)</f>
        <v>36</v>
      </c>
      <c r="E57" s="37">
        <f>SUM(C57*3)</f>
        <v>54</v>
      </c>
      <c r="F57" s="38">
        <f>SUM(C57*4)</f>
        <v>72</v>
      </c>
      <c r="G57" s="37">
        <f>SUM(C57*5)</f>
        <v>90</v>
      </c>
      <c r="H57" s="38">
        <f>SUM(C57*6)</f>
        <v>108</v>
      </c>
      <c r="I57" s="39">
        <f>SUM(C57*7)</f>
        <v>126</v>
      </c>
    </row>
    <row r="58" spans="1:9" ht="12.95" customHeight="1" x14ac:dyDescent="0.15">
      <c r="A58" s="15"/>
      <c r="B58" s="23" t="s">
        <v>10</v>
      </c>
      <c r="C58" s="37">
        <v>368</v>
      </c>
      <c r="D58" s="37">
        <v>368</v>
      </c>
      <c r="E58" s="38">
        <v>368</v>
      </c>
      <c r="F58" s="37">
        <v>368</v>
      </c>
      <c r="G58" s="38">
        <v>368</v>
      </c>
      <c r="H58" s="37">
        <v>368</v>
      </c>
      <c r="I58" s="44">
        <v>368</v>
      </c>
    </row>
    <row r="59" spans="1:9" ht="12.95" customHeight="1" x14ac:dyDescent="0.15">
      <c r="A59" s="15"/>
      <c r="B59" s="24" t="s">
        <v>9</v>
      </c>
      <c r="C59" s="40">
        <f t="shared" ref="C59:I59" si="24">SUM(C52:C58)</f>
        <v>1124</v>
      </c>
      <c r="D59" s="41">
        <f t="shared" si="24"/>
        <v>1880</v>
      </c>
      <c r="E59" s="40">
        <f t="shared" si="24"/>
        <v>2636</v>
      </c>
      <c r="F59" s="41">
        <f t="shared" si="24"/>
        <v>3392</v>
      </c>
      <c r="G59" s="40">
        <f t="shared" si="24"/>
        <v>4148</v>
      </c>
      <c r="H59" s="41">
        <f t="shared" si="24"/>
        <v>4904</v>
      </c>
      <c r="I59" s="42">
        <f t="shared" si="24"/>
        <v>5660</v>
      </c>
    </row>
    <row r="60" spans="1:9" ht="12.95" customHeight="1" x14ac:dyDescent="0.15">
      <c r="A60" s="15"/>
      <c r="B60" s="7" t="s">
        <v>78</v>
      </c>
      <c r="C60" s="32">
        <f>ROUND((C59)*83/1000,0)</f>
        <v>93</v>
      </c>
      <c r="D60" s="32">
        <f t="shared" ref="D60" si="25">ROUND((D59)*83/1000,0)</f>
        <v>156</v>
      </c>
      <c r="E60" s="32">
        <f t="shared" ref="E60" si="26">ROUND((E59)*83/1000,0)</f>
        <v>219</v>
      </c>
      <c r="F60" s="32">
        <f t="shared" ref="F60" si="27">ROUND((F59)*83/1000,0)</f>
        <v>282</v>
      </c>
      <c r="G60" s="32">
        <f t="shared" ref="G60" si="28">ROUND((G59)*83/1000,0)</f>
        <v>344</v>
      </c>
      <c r="H60" s="32">
        <f t="shared" ref="H60" si="29">ROUND((H59)*83/1000,0)</f>
        <v>407</v>
      </c>
      <c r="I60" s="33">
        <f t="shared" ref="I60" si="30">ROUND((I59)*83/1000,0)</f>
        <v>470</v>
      </c>
    </row>
    <row r="61" spans="1:9" ht="12.95" customHeight="1" x14ac:dyDescent="0.15">
      <c r="A61" s="15"/>
      <c r="B61" s="7" t="s">
        <v>76</v>
      </c>
      <c r="C61" s="32">
        <f>ROUND((C59)*27/1000,0)</f>
        <v>30</v>
      </c>
      <c r="D61" s="32">
        <f t="shared" ref="D61:I61" si="31">ROUND((D59)*27/1000,0)</f>
        <v>51</v>
      </c>
      <c r="E61" s="32">
        <f t="shared" si="31"/>
        <v>71</v>
      </c>
      <c r="F61" s="32">
        <f t="shared" si="31"/>
        <v>92</v>
      </c>
      <c r="G61" s="32">
        <f t="shared" si="31"/>
        <v>112</v>
      </c>
      <c r="H61" s="32">
        <f t="shared" si="31"/>
        <v>132</v>
      </c>
      <c r="I61" s="33">
        <f t="shared" si="31"/>
        <v>153</v>
      </c>
    </row>
    <row r="62" spans="1:9" ht="12.95" customHeight="1" x14ac:dyDescent="0.15">
      <c r="A62" s="15"/>
      <c r="B62" s="116" t="s">
        <v>77</v>
      </c>
      <c r="C62" s="32">
        <f>ROUND((C59)*16/1000,0)</f>
        <v>18</v>
      </c>
      <c r="D62" s="32">
        <f t="shared" ref="D62:I62" si="32">ROUND((D59)*16/1000,0)</f>
        <v>30</v>
      </c>
      <c r="E62" s="32">
        <f t="shared" si="32"/>
        <v>42</v>
      </c>
      <c r="F62" s="32">
        <f t="shared" si="32"/>
        <v>54</v>
      </c>
      <c r="G62" s="32">
        <f t="shared" si="32"/>
        <v>66</v>
      </c>
      <c r="H62" s="32">
        <f t="shared" si="32"/>
        <v>78</v>
      </c>
      <c r="I62" s="33">
        <f t="shared" si="32"/>
        <v>91</v>
      </c>
    </row>
    <row r="63" spans="1:9" ht="12.95" customHeight="1" x14ac:dyDescent="0.15">
      <c r="A63" s="15"/>
      <c r="B63" s="10" t="s">
        <v>11</v>
      </c>
      <c r="C63" s="37">
        <f>ROUNDDOWN((C59+C60+C61+C62)*11.1,0)</f>
        <v>14041</v>
      </c>
      <c r="D63" s="37">
        <f>ROUNDDOWN((D59+D60+D61+D62)*11.1,0)</f>
        <v>23498</v>
      </c>
      <c r="E63" s="37">
        <f t="shared" ref="E63" si="33">ROUNDDOWN((E59+E60+E61+E62)*11.1,0)</f>
        <v>32944</v>
      </c>
      <c r="F63" s="37">
        <f t="shared" ref="F63" si="34">ROUNDDOWN((F59+F60+F61+F62)*11.1,0)</f>
        <v>42402</v>
      </c>
      <c r="G63" s="37">
        <f t="shared" ref="G63" si="35">ROUNDDOWN((G59+G60+G61+G62)*11.1,0)</f>
        <v>51837</v>
      </c>
      <c r="H63" s="37">
        <f t="shared" ref="H63" si="36">ROUNDDOWN((H59+H60+H61+H62)*11.1,0)</f>
        <v>61283</v>
      </c>
      <c r="I63" s="39">
        <f>ROUNDDOWN((I59+I60+I61+I62)*11.1,0)</f>
        <v>70751</v>
      </c>
    </row>
    <row r="64" spans="1:9" ht="12.95" customHeight="1" x14ac:dyDescent="0.15">
      <c r="A64" s="15"/>
      <c r="B64" s="11" t="s">
        <v>17</v>
      </c>
      <c r="C64" s="37">
        <f>ROUNDDOWN(C63*0.9,0)</f>
        <v>12636</v>
      </c>
      <c r="D64" s="37">
        <f t="shared" ref="D64:I64" si="37">ROUNDDOWN(D63*0.9,0)</f>
        <v>21148</v>
      </c>
      <c r="E64" s="37">
        <f t="shared" si="37"/>
        <v>29649</v>
      </c>
      <c r="F64" s="37">
        <f t="shared" si="37"/>
        <v>38161</v>
      </c>
      <c r="G64" s="37">
        <f t="shared" si="37"/>
        <v>46653</v>
      </c>
      <c r="H64" s="37">
        <f t="shared" si="37"/>
        <v>55154</v>
      </c>
      <c r="I64" s="39">
        <f t="shared" si="37"/>
        <v>63675</v>
      </c>
    </row>
    <row r="65" spans="1:9" ht="12.95" customHeight="1" x14ac:dyDescent="0.15">
      <c r="A65" s="15"/>
      <c r="B65" s="9" t="s">
        <v>12</v>
      </c>
      <c r="C65" s="34">
        <f>C63-C64</f>
        <v>1405</v>
      </c>
      <c r="D65" s="34">
        <f t="shared" ref="D65:I65" si="38">D63-D64</f>
        <v>2350</v>
      </c>
      <c r="E65" s="34">
        <f t="shared" si="38"/>
        <v>3295</v>
      </c>
      <c r="F65" s="34">
        <f t="shared" si="38"/>
        <v>4241</v>
      </c>
      <c r="G65" s="34">
        <f t="shared" si="38"/>
        <v>5184</v>
      </c>
      <c r="H65" s="34">
        <f t="shared" si="38"/>
        <v>6129</v>
      </c>
      <c r="I65" s="36">
        <f t="shared" si="38"/>
        <v>7076</v>
      </c>
    </row>
    <row r="66" spans="1:9" ht="12.95" customHeight="1" x14ac:dyDescent="0.15">
      <c r="A66" s="15"/>
      <c r="B66" s="10" t="s">
        <v>13</v>
      </c>
      <c r="C66" s="37">
        <v>1210</v>
      </c>
      <c r="D66" s="37">
        <f>SUM(C66+320)</f>
        <v>1530</v>
      </c>
      <c r="E66" s="37">
        <f>SUM(C66*2+320)</f>
        <v>2740</v>
      </c>
      <c r="F66" s="37">
        <f>SUM(C66*3+320)</f>
        <v>3950</v>
      </c>
      <c r="G66" s="37">
        <f>SUM(C66*4+320)</f>
        <v>5160</v>
      </c>
      <c r="H66" s="37">
        <f>SUM(C66*5+320)</f>
        <v>6370</v>
      </c>
      <c r="I66" s="39">
        <f>SUM(C66*6+320)</f>
        <v>7580</v>
      </c>
    </row>
    <row r="67" spans="1:9" ht="12.95" customHeight="1" x14ac:dyDescent="0.15">
      <c r="A67" s="15"/>
      <c r="B67" s="10" t="s">
        <v>14</v>
      </c>
      <c r="C67" s="37">
        <v>1310</v>
      </c>
      <c r="D67" s="37">
        <f>SUM(C67*2)</f>
        <v>2620</v>
      </c>
      <c r="E67" s="37">
        <f>SUM(C67*3)</f>
        <v>3930</v>
      </c>
      <c r="F67" s="37">
        <f>SUM(C67*4)</f>
        <v>5240</v>
      </c>
      <c r="G67" s="37">
        <f>SUM(C67*5)</f>
        <v>6550</v>
      </c>
      <c r="H67" s="37">
        <f>SUM(C67*6)</f>
        <v>7860</v>
      </c>
      <c r="I67" s="39">
        <f>SUM(C67*7)</f>
        <v>9170</v>
      </c>
    </row>
    <row r="68" spans="1:9" ht="12.95" customHeight="1" thickBot="1" x14ac:dyDescent="0.2">
      <c r="A68" s="15"/>
      <c r="B68" s="12" t="s">
        <v>15</v>
      </c>
      <c r="C68" s="88">
        <v>100</v>
      </c>
      <c r="D68" s="89">
        <v>100</v>
      </c>
      <c r="E68" s="88">
        <v>200</v>
      </c>
      <c r="F68" s="89">
        <v>300</v>
      </c>
      <c r="G68" s="88">
        <v>400</v>
      </c>
      <c r="H68" s="89">
        <v>500</v>
      </c>
      <c r="I68" s="90">
        <v>600</v>
      </c>
    </row>
    <row r="69" spans="1:9" s="66" customFormat="1" ht="18.75" customHeight="1" thickBot="1" x14ac:dyDescent="0.2">
      <c r="A69" s="62"/>
      <c r="B69" s="63" t="s">
        <v>16</v>
      </c>
      <c r="C69" s="64">
        <f>SUM(C65:C68)</f>
        <v>4025</v>
      </c>
      <c r="D69" s="64">
        <f t="shared" ref="D69:I69" si="39">SUM(D65:D68)</f>
        <v>6600</v>
      </c>
      <c r="E69" s="64">
        <f t="shared" si="39"/>
        <v>10165</v>
      </c>
      <c r="F69" s="64">
        <f t="shared" si="39"/>
        <v>13731</v>
      </c>
      <c r="G69" s="64">
        <f t="shared" si="39"/>
        <v>17294</v>
      </c>
      <c r="H69" s="64">
        <f t="shared" si="39"/>
        <v>20859</v>
      </c>
      <c r="I69" s="65">
        <f t="shared" si="39"/>
        <v>24426</v>
      </c>
    </row>
    <row r="70" spans="1:9" s="66" customFormat="1" ht="9" customHeight="1" x14ac:dyDescent="0.15">
      <c r="B70" s="67"/>
      <c r="C70" s="114"/>
      <c r="D70" s="114"/>
      <c r="E70" s="114"/>
      <c r="F70" s="114"/>
      <c r="G70" s="114"/>
      <c r="H70" s="114"/>
      <c r="I70" s="114"/>
    </row>
    <row r="71" spans="1:9" ht="13.5" customHeight="1" thickBot="1" x14ac:dyDescent="0.2">
      <c r="A71" s="2"/>
    </row>
    <row r="72" spans="1:9" ht="18" customHeight="1" thickBot="1" x14ac:dyDescent="0.2">
      <c r="A72" s="29"/>
      <c r="B72" s="25" t="s">
        <v>18</v>
      </c>
      <c r="C72" s="13"/>
      <c r="D72" s="13"/>
      <c r="E72" s="13"/>
      <c r="F72" s="5"/>
      <c r="G72" s="5"/>
      <c r="H72" s="5"/>
      <c r="I72" s="6"/>
    </row>
    <row r="73" spans="1:9" ht="12.95" customHeight="1" x14ac:dyDescent="0.15">
      <c r="A73" s="31" t="s">
        <v>20</v>
      </c>
      <c r="B73" s="19" t="s">
        <v>0</v>
      </c>
      <c r="C73" s="17" t="s">
        <v>2</v>
      </c>
      <c r="D73" s="16" t="s">
        <v>3</v>
      </c>
      <c r="E73" s="17" t="s">
        <v>4</v>
      </c>
      <c r="F73" s="16" t="s">
        <v>5</v>
      </c>
      <c r="G73" s="17" t="s">
        <v>6</v>
      </c>
      <c r="H73" s="16" t="s">
        <v>7</v>
      </c>
      <c r="I73" s="18" t="s">
        <v>8</v>
      </c>
    </row>
    <row r="74" spans="1:9" ht="12.95" customHeight="1" x14ac:dyDescent="0.15">
      <c r="A74" s="31"/>
      <c r="B74" s="7" t="s">
        <v>1</v>
      </c>
      <c r="C74" s="61">
        <v>764</v>
      </c>
      <c r="D74" s="43">
        <f>SUM(C74*2)</f>
        <v>1528</v>
      </c>
      <c r="E74" s="32">
        <f>SUM(C74*3)</f>
        <v>2292</v>
      </c>
      <c r="F74" s="43">
        <f>SUM(C74*4)</f>
        <v>3056</v>
      </c>
      <c r="G74" s="32">
        <f>SUM(C74*5)</f>
        <v>3820</v>
      </c>
      <c r="H74" s="43">
        <f>SUM(C74*6)</f>
        <v>4584</v>
      </c>
      <c r="I74" s="33">
        <f>SUM(C74*7)</f>
        <v>5348</v>
      </c>
    </row>
    <row r="75" spans="1:9" ht="12.95" customHeight="1" x14ac:dyDescent="0.15">
      <c r="A75" s="15"/>
      <c r="B75" s="22" t="s">
        <v>40</v>
      </c>
      <c r="C75" s="34">
        <v>12</v>
      </c>
      <c r="D75" s="35">
        <v>24</v>
      </c>
      <c r="E75" s="34">
        <v>36</v>
      </c>
      <c r="F75" s="35">
        <v>48</v>
      </c>
      <c r="G75" s="34">
        <v>60</v>
      </c>
      <c r="H75" s="35">
        <v>72</v>
      </c>
      <c r="I75" s="36">
        <v>84</v>
      </c>
    </row>
    <row r="76" spans="1:9" ht="12.95" customHeight="1" x14ac:dyDescent="0.15">
      <c r="A76" s="15"/>
      <c r="B76" s="23" t="s">
        <v>62</v>
      </c>
      <c r="C76" s="37">
        <v>4</v>
      </c>
      <c r="D76" s="38">
        <f>SUM(C76*2)</f>
        <v>8</v>
      </c>
      <c r="E76" s="37">
        <f>SUM(C76*3)</f>
        <v>12</v>
      </c>
      <c r="F76" s="38">
        <f>SUM(C76*4)</f>
        <v>16</v>
      </c>
      <c r="G76" s="37">
        <f>SUM(C76*5)</f>
        <v>20</v>
      </c>
      <c r="H76" s="38">
        <f>SUM(C76*6)</f>
        <v>24</v>
      </c>
      <c r="I76" s="39">
        <f>SUM(C76*7)</f>
        <v>28</v>
      </c>
    </row>
    <row r="77" spans="1:9" ht="12.95" customHeight="1" x14ac:dyDescent="0.15">
      <c r="A77" s="15"/>
      <c r="B77" s="23" t="s">
        <v>63</v>
      </c>
      <c r="C77" s="37">
        <v>8</v>
      </c>
      <c r="D77" s="38">
        <f>SUM(C77*2)</f>
        <v>16</v>
      </c>
      <c r="E77" s="37">
        <f>SUM(C77*3)</f>
        <v>24</v>
      </c>
      <c r="F77" s="38">
        <f>SUM(C77*4)</f>
        <v>32</v>
      </c>
      <c r="G77" s="37">
        <f>SUM(C77*5)</f>
        <v>40</v>
      </c>
      <c r="H77" s="38">
        <f>SUM(C77*6)</f>
        <v>48</v>
      </c>
      <c r="I77" s="39">
        <f>SUM(C77*7)</f>
        <v>56</v>
      </c>
    </row>
    <row r="78" spans="1:9" ht="12.95" customHeight="1" x14ac:dyDescent="0.15">
      <c r="A78" s="15"/>
      <c r="B78" s="23" t="s">
        <v>51</v>
      </c>
      <c r="C78" s="37">
        <v>18</v>
      </c>
      <c r="D78" s="38">
        <f>SUM(C78*2)</f>
        <v>36</v>
      </c>
      <c r="E78" s="37">
        <f>SUM(C78*3)</f>
        <v>54</v>
      </c>
      <c r="F78" s="38">
        <f>SUM(C78*4)</f>
        <v>72</v>
      </c>
      <c r="G78" s="37">
        <f>SUM(C78*5)</f>
        <v>90</v>
      </c>
      <c r="H78" s="38">
        <f>SUM(C78*6)</f>
        <v>108</v>
      </c>
      <c r="I78" s="39">
        <f>SUM(C78*7)</f>
        <v>126</v>
      </c>
    </row>
    <row r="79" spans="1:9" ht="12.95" customHeight="1" x14ac:dyDescent="0.15">
      <c r="A79" s="15"/>
      <c r="B79" s="23" t="s">
        <v>70</v>
      </c>
      <c r="C79" s="37">
        <v>18</v>
      </c>
      <c r="D79" s="38">
        <f>SUM(C79*2)</f>
        <v>36</v>
      </c>
      <c r="E79" s="37">
        <f>SUM(C79*3)</f>
        <v>54</v>
      </c>
      <c r="F79" s="38">
        <f>SUM(C79*4)</f>
        <v>72</v>
      </c>
      <c r="G79" s="37">
        <f>SUM(C79*5)</f>
        <v>90</v>
      </c>
      <c r="H79" s="38">
        <f>SUM(C79*6)</f>
        <v>108</v>
      </c>
      <c r="I79" s="39">
        <f>SUM(C79*7)</f>
        <v>126</v>
      </c>
    </row>
    <row r="80" spans="1:9" ht="12.95" customHeight="1" x14ac:dyDescent="0.15">
      <c r="A80" s="15"/>
      <c r="B80" s="23" t="s">
        <v>10</v>
      </c>
      <c r="C80" s="37">
        <v>368</v>
      </c>
      <c r="D80" s="38">
        <v>368</v>
      </c>
      <c r="E80" s="37">
        <v>368</v>
      </c>
      <c r="F80" s="38">
        <v>368</v>
      </c>
      <c r="G80" s="37">
        <v>368</v>
      </c>
      <c r="H80" s="38">
        <v>368</v>
      </c>
      <c r="I80" s="39">
        <v>368</v>
      </c>
    </row>
    <row r="81" spans="1:9" ht="12.95" customHeight="1" x14ac:dyDescent="0.15">
      <c r="A81" s="15"/>
      <c r="B81" s="24" t="s">
        <v>9</v>
      </c>
      <c r="C81" s="40">
        <f t="shared" ref="C81:I81" si="40">SUM(C74:C80)</f>
        <v>1192</v>
      </c>
      <c r="D81" s="41">
        <f t="shared" si="40"/>
        <v>2016</v>
      </c>
      <c r="E81" s="40">
        <f t="shared" si="40"/>
        <v>2840</v>
      </c>
      <c r="F81" s="41">
        <f t="shared" si="40"/>
        <v>3664</v>
      </c>
      <c r="G81" s="40">
        <f t="shared" si="40"/>
        <v>4488</v>
      </c>
      <c r="H81" s="41">
        <f t="shared" si="40"/>
        <v>5312</v>
      </c>
      <c r="I81" s="42">
        <f t="shared" si="40"/>
        <v>6136</v>
      </c>
    </row>
    <row r="82" spans="1:9" ht="12.95" customHeight="1" x14ac:dyDescent="0.15">
      <c r="A82" s="15"/>
      <c r="B82" s="7" t="s">
        <v>78</v>
      </c>
      <c r="C82" s="32">
        <f>ROUND((C81)*83/1000,0)</f>
        <v>99</v>
      </c>
      <c r="D82" s="32">
        <f t="shared" ref="D82" si="41">ROUND((D81)*83/1000,0)</f>
        <v>167</v>
      </c>
      <c r="E82" s="32">
        <f t="shared" ref="E82" si="42">ROUND((E81)*83/1000,0)</f>
        <v>236</v>
      </c>
      <c r="F82" s="32">
        <f t="shared" ref="F82" si="43">ROUND((F81)*83/1000,0)</f>
        <v>304</v>
      </c>
      <c r="G82" s="32">
        <f t="shared" ref="G82" si="44">ROUND((G81)*83/1000,0)</f>
        <v>373</v>
      </c>
      <c r="H82" s="32">
        <f t="shared" ref="H82" si="45">ROUND((H81)*83/1000,0)</f>
        <v>441</v>
      </c>
      <c r="I82" s="33">
        <f t="shared" ref="I82" si="46">ROUND((I81)*83/1000,0)</f>
        <v>509</v>
      </c>
    </row>
    <row r="83" spans="1:9" ht="12.95" customHeight="1" x14ac:dyDescent="0.15">
      <c r="A83" s="15"/>
      <c r="B83" s="7" t="s">
        <v>76</v>
      </c>
      <c r="C83" s="32">
        <f>ROUND((C81)*27/1000,0)</f>
        <v>32</v>
      </c>
      <c r="D83" s="32">
        <f t="shared" ref="D83:I83" si="47">ROUND((D81)*27/1000,0)</f>
        <v>54</v>
      </c>
      <c r="E83" s="32">
        <f t="shared" si="47"/>
        <v>77</v>
      </c>
      <c r="F83" s="32">
        <f t="shared" si="47"/>
        <v>99</v>
      </c>
      <c r="G83" s="32">
        <f t="shared" si="47"/>
        <v>121</v>
      </c>
      <c r="H83" s="32">
        <f t="shared" si="47"/>
        <v>143</v>
      </c>
      <c r="I83" s="33">
        <f t="shared" si="47"/>
        <v>166</v>
      </c>
    </row>
    <row r="84" spans="1:9" ht="12.95" customHeight="1" x14ac:dyDescent="0.15">
      <c r="A84" s="15"/>
      <c r="B84" s="116" t="s">
        <v>77</v>
      </c>
      <c r="C84" s="32">
        <f>ROUND((C81)*16/1000,0)</f>
        <v>19</v>
      </c>
      <c r="D84" s="32">
        <f t="shared" ref="D84:I84" si="48">ROUND((D81)*16/1000,0)</f>
        <v>32</v>
      </c>
      <c r="E84" s="32">
        <f t="shared" si="48"/>
        <v>45</v>
      </c>
      <c r="F84" s="32">
        <f t="shared" si="48"/>
        <v>59</v>
      </c>
      <c r="G84" s="32">
        <f t="shared" si="48"/>
        <v>72</v>
      </c>
      <c r="H84" s="32">
        <f t="shared" si="48"/>
        <v>85</v>
      </c>
      <c r="I84" s="33">
        <f t="shared" si="48"/>
        <v>98</v>
      </c>
    </row>
    <row r="85" spans="1:9" ht="12.95" customHeight="1" x14ac:dyDescent="0.15">
      <c r="A85" s="15"/>
      <c r="B85" s="10" t="s">
        <v>11</v>
      </c>
      <c r="C85" s="37">
        <f>ROUNDDOWN((C81+C82+C83+C84)*11.1,0)</f>
        <v>14896</v>
      </c>
      <c r="D85" s="37">
        <f>ROUNDDOWN((D81+D82+D83+D84)*11.1,0)</f>
        <v>25185</v>
      </c>
      <c r="E85" s="37">
        <f t="shared" ref="E85" si="49">ROUNDDOWN((E81+E82+E83+E84)*11.1,0)</f>
        <v>35497</v>
      </c>
      <c r="F85" s="37">
        <f t="shared" ref="F85" si="50">ROUNDDOWN((F81+F82+F83+F84)*11.1,0)</f>
        <v>45798</v>
      </c>
      <c r="G85" s="37">
        <f t="shared" ref="G85" si="51">ROUNDDOWN((G81+G82+G83+G84)*11.1,0)</f>
        <v>56099</v>
      </c>
      <c r="H85" s="37">
        <f t="shared" ref="H85" si="52">ROUNDDOWN((H81+H82+H83+H84)*11.1,0)</f>
        <v>66389</v>
      </c>
      <c r="I85" s="39">
        <f>ROUNDDOWN((I81+I82+I83+I84)*11.1,0)</f>
        <v>76689</v>
      </c>
    </row>
    <row r="86" spans="1:9" ht="12.95" customHeight="1" x14ac:dyDescent="0.15">
      <c r="A86" s="15"/>
      <c r="B86" s="11" t="s">
        <v>17</v>
      </c>
      <c r="C86" s="37">
        <f>ROUNDDOWN(C85*0.9,0)</f>
        <v>13406</v>
      </c>
      <c r="D86" s="37">
        <f t="shared" ref="D86:I86" si="53">ROUNDDOWN(D85*0.9,0)</f>
        <v>22666</v>
      </c>
      <c r="E86" s="37">
        <f t="shared" si="53"/>
        <v>31947</v>
      </c>
      <c r="F86" s="37">
        <f t="shared" si="53"/>
        <v>41218</v>
      </c>
      <c r="G86" s="37">
        <f t="shared" si="53"/>
        <v>50489</v>
      </c>
      <c r="H86" s="37">
        <f t="shared" si="53"/>
        <v>59750</v>
      </c>
      <c r="I86" s="39">
        <f t="shared" si="53"/>
        <v>69020</v>
      </c>
    </row>
    <row r="87" spans="1:9" ht="12.95" customHeight="1" x14ac:dyDescent="0.15">
      <c r="A87" s="15"/>
      <c r="B87" s="9" t="s">
        <v>12</v>
      </c>
      <c r="C87" s="34">
        <f>C85-C86</f>
        <v>1490</v>
      </c>
      <c r="D87" s="34">
        <f t="shared" ref="D87:I87" si="54">D85-D86</f>
        <v>2519</v>
      </c>
      <c r="E87" s="34">
        <f t="shared" si="54"/>
        <v>3550</v>
      </c>
      <c r="F87" s="34">
        <f t="shared" si="54"/>
        <v>4580</v>
      </c>
      <c r="G87" s="34">
        <f t="shared" si="54"/>
        <v>5610</v>
      </c>
      <c r="H87" s="34">
        <f t="shared" si="54"/>
        <v>6639</v>
      </c>
      <c r="I87" s="36">
        <f t="shared" si="54"/>
        <v>7669</v>
      </c>
    </row>
    <row r="88" spans="1:9" ht="12.95" customHeight="1" x14ac:dyDescent="0.15">
      <c r="A88" s="15"/>
      <c r="B88" s="10" t="s">
        <v>13</v>
      </c>
      <c r="C88" s="37">
        <v>1210</v>
      </c>
      <c r="D88" s="37">
        <f>SUM(C88+320)</f>
        <v>1530</v>
      </c>
      <c r="E88" s="37">
        <f>SUM(C88*2+320)</f>
        <v>2740</v>
      </c>
      <c r="F88" s="37">
        <f>SUM(C88*3+320)</f>
        <v>3950</v>
      </c>
      <c r="G88" s="37">
        <f>SUM(C88*4+320)</f>
        <v>5160</v>
      </c>
      <c r="H88" s="37">
        <f>SUM(C88*5+320)</f>
        <v>6370</v>
      </c>
      <c r="I88" s="39">
        <f>SUM(C88*6+320)</f>
        <v>7580</v>
      </c>
    </row>
    <row r="89" spans="1:9" ht="12.95" customHeight="1" x14ac:dyDescent="0.15">
      <c r="A89" s="15"/>
      <c r="B89" s="10" t="s">
        <v>14</v>
      </c>
      <c r="C89" s="37">
        <v>1310</v>
      </c>
      <c r="D89" s="37">
        <f>SUM(C89*2)</f>
        <v>2620</v>
      </c>
      <c r="E89" s="37">
        <f>SUM(C89*3)</f>
        <v>3930</v>
      </c>
      <c r="F89" s="37">
        <f>SUM(C89*4)</f>
        <v>5240</v>
      </c>
      <c r="G89" s="37">
        <f>SUM(C89*5)</f>
        <v>6550</v>
      </c>
      <c r="H89" s="37">
        <f>SUM(C89*6)</f>
        <v>7860</v>
      </c>
      <c r="I89" s="39">
        <f>SUM(C89*7)</f>
        <v>9170</v>
      </c>
    </row>
    <row r="90" spans="1:9" ht="12.95" customHeight="1" thickBot="1" x14ac:dyDescent="0.2">
      <c r="A90" s="15"/>
      <c r="B90" s="12" t="s">
        <v>15</v>
      </c>
      <c r="C90" s="88">
        <v>100</v>
      </c>
      <c r="D90" s="89">
        <v>100</v>
      </c>
      <c r="E90" s="88">
        <v>200</v>
      </c>
      <c r="F90" s="89">
        <v>300</v>
      </c>
      <c r="G90" s="88">
        <v>400</v>
      </c>
      <c r="H90" s="89">
        <v>500</v>
      </c>
      <c r="I90" s="90">
        <v>600</v>
      </c>
    </row>
    <row r="91" spans="1:9" s="66" customFormat="1" ht="18.75" customHeight="1" thickBot="1" x14ac:dyDescent="0.2">
      <c r="A91" s="62"/>
      <c r="B91" s="63" t="s">
        <v>16</v>
      </c>
      <c r="C91" s="64">
        <f t="shared" ref="C91:I91" si="55">SUM(C87:C90)</f>
        <v>4110</v>
      </c>
      <c r="D91" s="64">
        <f t="shared" si="55"/>
        <v>6769</v>
      </c>
      <c r="E91" s="64">
        <f t="shared" si="55"/>
        <v>10420</v>
      </c>
      <c r="F91" s="64">
        <f t="shared" si="55"/>
        <v>14070</v>
      </c>
      <c r="G91" s="64">
        <f t="shared" si="55"/>
        <v>17720</v>
      </c>
      <c r="H91" s="64">
        <f t="shared" si="55"/>
        <v>21369</v>
      </c>
      <c r="I91" s="65">
        <f t="shared" si="55"/>
        <v>25019</v>
      </c>
    </row>
    <row r="92" spans="1:9" s="1" customFormat="1" ht="9" customHeight="1" x14ac:dyDescent="0.15">
      <c r="B92" s="27"/>
      <c r="C92" s="28"/>
      <c r="D92" s="28"/>
      <c r="E92" s="28"/>
      <c r="F92" s="28"/>
      <c r="G92" s="28"/>
      <c r="H92" s="28"/>
      <c r="I92" s="28"/>
    </row>
    <row r="93" spans="1:9" ht="13.5" customHeight="1" thickBot="1" x14ac:dyDescent="0.2">
      <c r="A93" s="1"/>
    </row>
    <row r="94" spans="1:9" ht="18" customHeight="1" thickBot="1" x14ac:dyDescent="0.2">
      <c r="A94" s="29"/>
      <c r="B94" s="25" t="s">
        <v>18</v>
      </c>
      <c r="C94" s="13"/>
      <c r="D94" s="13"/>
      <c r="E94" s="13"/>
      <c r="F94" s="5"/>
      <c r="G94" s="5"/>
      <c r="H94" s="5"/>
      <c r="I94" s="6"/>
    </row>
    <row r="95" spans="1:9" ht="12.95" customHeight="1" x14ac:dyDescent="0.15">
      <c r="A95" s="31" t="s">
        <v>21</v>
      </c>
      <c r="B95" s="19" t="s">
        <v>0</v>
      </c>
      <c r="C95" s="17" t="s">
        <v>2</v>
      </c>
      <c r="D95" s="16" t="s">
        <v>3</v>
      </c>
      <c r="E95" s="17" t="s">
        <v>4</v>
      </c>
      <c r="F95" s="16" t="s">
        <v>5</v>
      </c>
      <c r="G95" s="17" t="s">
        <v>6</v>
      </c>
      <c r="H95" s="16" t="s">
        <v>7</v>
      </c>
      <c r="I95" s="20" t="s">
        <v>8</v>
      </c>
    </row>
    <row r="96" spans="1:9" ht="12.95" customHeight="1" x14ac:dyDescent="0.15">
      <c r="A96" s="30"/>
      <c r="B96" s="7" t="s">
        <v>1</v>
      </c>
      <c r="C96" s="32">
        <v>838</v>
      </c>
      <c r="D96" s="43">
        <f>SUM(C96*2)</f>
        <v>1676</v>
      </c>
      <c r="E96" s="32">
        <f>SUM(C96*3)</f>
        <v>2514</v>
      </c>
      <c r="F96" s="43">
        <f>SUM(C96*4)</f>
        <v>3352</v>
      </c>
      <c r="G96" s="32">
        <f>SUM(C96*5)</f>
        <v>4190</v>
      </c>
      <c r="H96" s="43">
        <f>SUM(C96*6)</f>
        <v>5028</v>
      </c>
      <c r="I96" s="33">
        <f>SUM(C96*7)</f>
        <v>5866</v>
      </c>
    </row>
    <row r="97" spans="1:9" ht="12.95" customHeight="1" x14ac:dyDescent="0.15">
      <c r="A97" s="15"/>
      <c r="B97" s="22" t="s">
        <v>40</v>
      </c>
      <c r="C97" s="34">
        <v>12</v>
      </c>
      <c r="D97" s="35">
        <v>24</v>
      </c>
      <c r="E97" s="34">
        <v>36</v>
      </c>
      <c r="F97" s="35">
        <v>48</v>
      </c>
      <c r="G97" s="34">
        <v>60</v>
      </c>
      <c r="H97" s="35">
        <v>72</v>
      </c>
      <c r="I97" s="36">
        <v>84</v>
      </c>
    </row>
    <row r="98" spans="1:9" ht="12.95" customHeight="1" x14ac:dyDescent="0.15">
      <c r="A98" s="15"/>
      <c r="B98" s="23" t="s">
        <v>62</v>
      </c>
      <c r="C98" s="37">
        <v>4</v>
      </c>
      <c r="D98" s="38">
        <f>SUM(C98*2)</f>
        <v>8</v>
      </c>
      <c r="E98" s="37">
        <f>SUM(C98*3)</f>
        <v>12</v>
      </c>
      <c r="F98" s="38">
        <f>SUM(C98*4)</f>
        <v>16</v>
      </c>
      <c r="G98" s="37">
        <f>SUM(C98*5)</f>
        <v>20</v>
      </c>
      <c r="H98" s="38">
        <f>SUM(C98*6)</f>
        <v>24</v>
      </c>
      <c r="I98" s="39">
        <f>SUM(C98*7)</f>
        <v>28</v>
      </c>
    </row>
    <row r="99" spans="1:9" ht="12.95" customHeight="1" x14ac:dyDescent="0.15">
      <c r="A99" s="15"/>
      <c r="B99" s="23" t="s">
        <v>63</v>
      </c>
      <c r="C99" s="37">
        <v>8</v>
      </c>
      <c r="D99" s="38">
        <f>SUM(C99*2)</f>
        <v>16</v>
      </c>
      <c r="E99" s="37">
        <f>SUM(C99*3)</f>
        <v>24</v>
      </c>
      <c r="F99" s="38">
        <f>SUM(C99*4)</f>
        <v>32</v>
      </c>
      <c r="G99" s="37">
        <f>SUM(C99*5)</f>
        <v>40</v>
      </c>
      <c r="H99" s="38">
        <f>SUM(C99*6)</f>
        <v>48</v>
      </c>
      <c r="I99" s="39">
        <f>SUM(C99*7)</f>
        <v>56</v>
      </c>
    </row>
    <row r="100" spans="1:9" ht="12.95" customHeight="1" x14ac:dyDescent="0.15">
      <c r="A100" s="15"/>
      <c r="B100" s="23" t="s">
        <v>51</v>
      </c>
      <c r="C100" s="37">
        <v>18</v>
      </c>
      <c r="D100" s="38">
        <f>SUM(C100*2)</f>
        <v>36</v>
      </c>
      <c r="E100" s="37">
        <f>SUM(C100*3)</f>
        <v>54</v>
      </c>
      <c r="F100" s="38">
        <f>SUM(C100*4)</f>
        <v>72</v>
      </c>
      <c r="G100" s="37">
        <f>SUM(C100*5)</f>
        <v>90</v>
      </c>
      <c r="H100" s="38">
        <f>SUM(C100*6)</f>
        <v>108</v>
      </c>
      <c r="I100" s="39">
        <f>SUM(C100*7)</f>
        <v>126</v>
      </c>
    </row>
    <row r="101" spans="1:9" ht="12.95" customHeight="1" x14ac:dyDescent="0.15">
      <c r="A101" s="15"/>
      <c r="B101" s="23" t="s">
        <v>70</v>
      </c>
      <c r="C101" s="37">
        <v>18</v>
      </c>
      <c r="D101" s="38">
        <f>SUM(C101*2)</f>
        <v>36</v>
      </c>
      <c r="E101" s="37">
        <f>SUM(C101*3)</f>
        <v>54</v>
      </c>
      <c r="F101" s="38">
        <f>SUM(C101*4)</f>
        <v>72</v>
      </c>
      <c r="G101" s="37">
        <f>SUM(C101*5)</f>
        <v>90</v>
      </c>
      <c r="H101" s="38">
        <f>SUM(C101*6)</f>
        <v>108</v>
      </c>
      <c r="I101" s="39">
        <f>SUM(C101*7)</f>
        <v>126</v>
      </c>
    </row>
    <row r="102" spans="1:9" ht="12.95" customHeight="1" x14ac:dyDescent="0.15">
      <c r="A102" s="30"/>
      <c r="B102" s="23" t="s">
        <v>10</v>
      </c>
      <c r="C102" s="37">
        <v>368</v>
      </c>
      <c r="D102" s="38">
        <v>368</v>
      </c>
      <c r="E102" s="37">
        <v>368</v>
      </c>
      <c r="F102" s="38">
        <v>368</v>
      </c>
      <c r="G102" s="37">
        <v>368</v>
      </c>
      <c r="H102" s="38">
        <v>368</v>
      </c>
      <c r="I102" s="39">
        <v>368</v>
      </c>
    </row>
    <row r="103" spans="1:9" ht="12.95" customHeight="1" x14ac:dyDescent="0.15">
      <c r="A103" s="15"/>
      <c r="B103" s="24" t="s">
        <v>9</v>
      </c>
      <c r="C103" s="40">
        <f t="shared" ref="C103:I103" si="56">SUM(C96:C102)</f>
        <v>1266</v>
      </c>
      <c r="D103" s="41">
        <f t="shared" si="56"/>
        <v>2164</v>
      </c>
      <c r="E103" s="40">
        <f t="shared" si="56"/>
        <v>3062</v>
      </c>
      <c r="F103" s="41">
        <f t="shared" si="56"/>
        <v>3960</v>
      </c>
      <c r="G103" s="40">
        <f t="shared" si="56"/>
        <v>4858</v>
      </c>
      <c r="H103" s="41">
        <f t="shared" si="56"/>
        <v>5756</v>
      </c>
      <c r="I103" s="42">
        <f t="shared" si="56"/>
        <v>6654</v>
      </c>
    </row>
    <row r="104" spans="1:9" ht="12.95" customHeight="1" x14ac:dyDescent="0.15">
      <c r="A104" s="15"/>
      <c r="B104" s="7" t="s">
        <v>78</v>
      </c>
      <c r="C104" s="32">
        <f>ROUND((C103)*83/1000,0)</f>
        <v>105</v>
      </c>
      <c r="D104" s="32">
        <f t="shared" ref="D104" si="57">ROUND((D103)*83/1000,0)</f>
        <v>180</v>
      </c>
      <c r="E104" s="32">
        <f t="shared" ref="E104" si="58">ROUND((E103)*83/1000,0)</f>
        <v>254</v>
      </c>
      <c r="F104" s="32">
        <f t="shared" ref="F104" si="59">ROUND((F103)*83/1000,0)</f>
        <v>329</v>
      </c>
      <c r="G104" s="32">
        <f t="shared" ref="G104" si="60">ROUND((G103)*83/1000,0)</f>
        <v>403</v>
      </c>
      <c r="H104" s="32">
        <f t="shared" ref="H104" si="61">ROUND((H103)*83/1000,0)</f>
        <v>478</v>
      </c>
      <c r="I104" s="33">
        <f t="shared" ref="I104" si="62">ROUND((I103)*83/1000,0)</f>
        <v>552</v>
      </c>
    </row>
    <row r="105" spans="1:9" ht="12.95" customHeight="1" x14ac:dyDescent="0.15">
      <c r="A105" s="15"/>
      <c r="B105" s="7" t="s">
        <v>76</v>
      </c>
      <c r="C105" s="32">
        <f>ROUND((C103)*27/1000,0)</f>
        <v>34</v>
      </c>
      <c r="D105" s="32">
        <f t="shared" ref="D105:I105" si="63">ROUND((D103)*27/1000,0)</f>
        <v>58</v>
      </c>
      <c r="E105" s="32">
        <f t="shared" si="63"/>
        <v>83</v>
      </c>
      <c r="F105" s="32">
        <f t="shared" si="63"/>
        <v>107</v>
      </c>
      <c r="G105" s="32">
        <f t="shared" si="63"/>
        <v>131</v>
      </c>
      <c r="H105" s="32">
        <f t="shared" si="63"/>
        <v>155</v>
      </c>
      <c r="I105" s="33">
        <f t="shared" si="63"/>
        <v>180</v>
      </c>
    </row>
    <row r="106" spans="1:9" ht="12.95" customHeight="1" x14ac:dyDescent="0.15">
      <c r="A106" s="15"/>
      <c r="B106" s="116" t="s">
        <v>77</v>
      </c>
      <c r="C106" s="32">
        <f>ROUND((C103)*16/1000,0)</f>
        <v>20</v>
      </c>
      <c r="D106" s="32">
        <f t="shared" ref="D106:I106" si="64">ROUND((D103)*16/1000,0)</f>
        <v>35</v>
      </c>
      <c r="E106" s="32">
        <f t="shared" si="64"/>
        <v>49</v>
      </c>
      <c r="F106" s="32">
        <f t="shared" si="64"/>
        <v>63</v>
      </c>
      <c r="G106" s="32">
        <f t="shared" si="64"/>
        <v>78</v>
      </c>
      <c r="H106" s="32">
        <f t="shared" si="64"/>
        <v>92</v>
      </c>
      <c r="I106" s="33">
        <f t="shared" si="64"/>
        <v>106</v>
      </c>
    </row>
    <row r="107" spans="1:9" ht="12.95" customHeight="1" x14ac:dyDescent="0.15">
      <c r="A107" s="15"/>
      <c r="B107" s="10" t="s">
        <v>11</v>
      </c>
      <c r="C107" s="37">
        <f>ROUNDDOWN((C103+C104+C105+C106)*11.1,0)</f>
        <v>15817</v>
      </c>
      <c r="D107" s="37">
        <f>ROUNDDOWN((D103+D104+D105+D106)*11.1,0)</f>
        <v>27050</v>
      </c>
      <c r="E107" s="37">
        <f t="shared" ref="E107" si="65">ROUNDDOWN((E103+E104+E105+E106)*11.1,0)</f>
        <v>38272</v>
      </c>
      <c r="F107" s="37">
        <f t="shared" ref="F107" si="66">ROUNDDOWN((F103+F104+F105+F106)*11.1,0)</f>
        <v>49494</v>
      </c>
      <c r="G107" s="37">
        <f t="shared" ref="G107" si="67">ROUNDDOWN((G103+G104+G105+G106)*11.1,0)</f>
        <v>60717</v>
      </c>
      <c r="H107" s="37">
        <f t="shared" ref="H107" si="68">ROUNDDOWN((H103+H104+H105+H106)*11.1,0)</f>
        <v>71939</v>
      </c>
      <c r="I107" s="39">
        <f>ROUNDDOWN((I103+I104+I105+I106)*11.1,0)</f>
        <v>83161</v>
      </c>
    </row>
    <row r="108" spans="1:9" ht="12.95" customHeight="1" x14ac:dyDescent="0.15">
      <c r="A108" s="15"/>
      <c r="B108" s="11" t="s">
        <v>17</v>
      </c>
      <c r="C108" s="37">
        <f>ROUNDDOWN(C107*0.9,0)</f>
        <v>14235</v>
      </c>
      <c r="D108" s="37">
        <f t="shared" ref="D108:I108" si="69">ROUNDDOWN(D107*0.9,0)</f>
        <v>24345</v>
      </c>
      <c r="E108" s="37">
        <f t="shared" si="69"/>
        <v>34444</v>
      </c>
      <c r="F108" s="37">
        <f t="shared" si="69"/>
        <v>44544</v>
      </c>
      <c r="G108" s="37">
        <f t="shared" si="69"/>
        <v>54645</v>
      </c>
      <c r="H108" s="37">
        <f t="shared" si="69"/>
        <v>64745</v>
      </c>
      <c r="I108" s="39">
        <f t="shared" si="69"/>
        <v>74844</v>
      </c>
    </row>
    <row r="109" spans="1:9" ht="12.95" customHeight="1" x14ac:dyDescent="0.15">
      <c r="A109" s="15"/>
      <c r="B109" s="9" t="s">
        <v>12</v>
      </c>
      <c r="C109" s="34">
        <f>C107-C108</f>
        <v>1582</v>
      </c>
      <c r="D109" s="34">
        <f t="shared" ref="D109:I109" si="70">D107-D108</f>
        <v>2705</v>
      </c>
      <c r="E109" s="34">
        <f t="shared" si="70"/>
        <v>3828</v>
      </c>
      <c r="F109" s="34">
        <f t="shared" si="70"/>
        <v>4950</v>
      </c>
      <c r="G109" s="34">
        <f t="shared" si="70"/>
        <v>6072</v>
      </c>
      <c r="H109" s="34">
        <f t="shared" si="70"/>
        <v>7194</v>
      </c>
      <c r="I109" s="36">
        <f t="shared" si="70"/>
        <v>8317</v>
      </c>
    </row>
    <row r="110" spans="1:9" ht="12.95" customHeight="1" x14ac:dyDescent="0.15">
      <c r="A110" s="30"/>
      <c r="B110" s="10" t="s">
        <v>13</v>
      </c>
      <c r="C110" s="37">
        <v>1210</v>
      </c>
      <c r="D110" s="37">
        <f>SUM(C110+320)</f>
        <v>1530</v>
      </c>
      <c r="E110" s="37">
        <f>SUM(C110*2+320)</f>
        <v>2740</v>
      </c>
      <c r="F110" s="37">
        <f>SUM(C110*3+320)</f>
        <v>3950</v>
      </c>
      <c r="G110" s="37">
        <f>SUM(C110*4+320)</f>
        <v>5160</v>
      </c>
      <c r="H110" s="37">
        <f>SUM(C110*5+320)</f>
        <v>6370</v>
      </c>
      <c r="I110" s="39">
        <f>SUM(C110*6+320)</f>
        <v>7580</v>
      </c>
    </row>
    <row r="111" spans="1:9" ht="12.95" customHeight="1" x14ac:dyDescent="0.15">
      <c r="A111" s="30"/>
      <c r="B111" s="10" t="s">
        <v>14</v>
      </c>
      <c r="C111" s="37">
        <v>1310</v>
      </c>
      <c r="D111" s="37">
        <f>SUM(C111*2)</f>
        <v>2620</v>
      </c>
      <c r="E111" s="37">
        <f>SUM(C111*3)</f>
        <v>3930</v>
      </c>
      <c r="F111" s="37">
        <f>SUM(C111*4)</f>
        <v>5240</v>
      </c>
      <c r="G111" s="37">
        <f>SUM(C111*5)</f>
        <v>6550</v>
      </c>
      <c r="H111" s="37">
        <f>SUM(C111*6)</f>
        <v>7860</v>
      </c>
      <c r="I111" s="39">
        <f>SUM(C111*7)</f>
        <v>9170</v>
      </c>
    </row>
    <row r="112" spans="1:9" ht="12.95" customHeight="1" thickBot="1" x14ac:dyDescent="0.2">
      <c r="A112" s="30"/>
      <c r="B112" s="12" t="s">
        <v>15</v>
      </c>
      <c r="C112" s="88">
        <v>100</v>
      </c>
      <c r="D112" s="89">
        <v>100</v>
      </c>
      <c r="E112" s="88">
        <v>200</v>
      </c>
      <c r="F112" s="89">
        <v>300</v>
      </c>
      <c r="G112" s="88">
        <v>400</v>
      </c>
      <c r="H112" s="89">
        <v>500</v>
      </c>
      <c r="I112" s="90">
        <v>600</v>
      </c>
    </row>
    <row r="113" spans="1:9" s="66" customFormat="1" ht="18.75" customHeight="1" thickBot="1" x14ac:dyDescent="0.2">
      <c r="A113" s="62"/>
      <c r="B113" s="63" t="s">
        <v>16</v>
      </c>
      <c r="C113" s="64">
        <f t="shared" ref="C113:I113" si="71">SUM(C109:C112)</f>
        <v>4202</v>
      </c>
      <c r="D113" s="64">
        <f t="shared" si="71"/>
        <v>6955</v>
      </c>
      <c r="E113" s="64">
        <f t="shared" si="71"/>
        <v>10698</v>
      </c>
      <c r="F113" s="64">
        <f t="shared" si="71"/>
        <v>14440</v>
      </c>
      <c r="G113" s="64">
        <f t="shared" si="71"/>
        <v>18182</v>
      </c>
      <c r="H113" s="64">
        <f t="shared" si="71"/>
        <v>21924</v>
      </c>
      <c r="I113" s="65">
        <f t="shared" si="71"/>
        <v>25667</v>
      </c>
    </row>
    <row r="114" spans="1:9" ht="30.75" customHeight="1" thickBot="1" x14ac:dyDescent="0.2">
      <c r="A114" s="2"/>
    </row>
    <row r="115" spans="1:9" ht="18" customHeight="1" thickBot="1" x14ac:dyDescent="0.2">
      <c r="A115" s="29"/>
      <c r="B115" s="25" t="s">
        <v>18</v>
      </c>
      <c r="C115" s="13"/>
      <c r="D115" s="13"/>
      <c r="E115" s="13"/>
      <c r="F115" s="5"/>
      <c r="G115" s="5"/>
      <c r="H115" s="5"/>
      <c r="I115" s="6"/>
    </row>
    <row r="116" spans="1:9" ht="12.95" customHeight="1" x14ac:dyDescent="0.15">
      <c r="A116" s="31" t="s">
        <v>22</v>
      </c>
      <c r="B116" s="19" t="s">
        <v>0</v>
      </c>
      <c r="C116" s="17" t="s">
        <v>2</v>
      </c>
      <c r="D116" s="16" t="s">
        <v>3</v>
      </c>
      <c r="E116" s="17" t="s">
        <v>4</v>
      </c>
      <c r="F116" s="16" t="s">
        <v>5</v>
      </c>
      <c r="G116" s="17" t="s">
        <v>6</v>
      </c>
      <c r="H116" s="16" t="s">
        <v>7</v>
      </c>
      <c r="I116" s="18" t="s">
        <v>8</v>
      </c>
    </row>
    <row r="117" spans="1:9" ht="12.95" customHeight="1" x14ac:dyDescent="0.15">
      <c r="A117" s="31"/>
      <c r="B117" s="21" t="s">
        <v>1</v>
      </c>
      <c r="C117" s="61">
        <v>908</v>
      </c>
      <c r="D117" s="43">
        <f>SUM(C117*2)</f>
        <v>1816</v>
      </c>
      <c r="E117" s="32">
        <f>SUM(C117*3)</f>
        <v>2724</v>
      </c>
      <c r="F117" s="43">
        <f>SUM(C117*4)</f>
        <v>3632</v>
      </c>
      <c r="G117" s="32">
        <f>SUM(C117*5)</f>
        <v>4540</v>
      </c>
      <c r="H117" s="43">
        <f>SUM(C117*6)</f>
        <v>5448</v>
      </c>
      <c r="I117" s="33">
        <f>SUM(C117*7)</f>
        <v>6356</v>
      </c>
    </row>
    <row r="118" spans="1:9" ht="12.95" customHeight="1" x14ac:dyDescent="0.15">
      <c r="A118" s="15"/>
      <c r="B118" s="22" t="s">
        <v>40</v>
      </c>
      <c r="C118" s="34">
        <v>12</v>
      </c>
      <c r="D118" s="35">
        <v>24</v>
      </c>
      <c r="E118" s="34">
        <v>36</v>
      </c>
      <c r="F118" s="35">
        <v>48</v>
      </c>
      <c r="G118" s="34">
        <v>60</v>
      </c>
      <c r="H118" s="35">
        <v>72</v>
      </c>
      <c r="I118" s="36">
        <v>84</v>
      </c>
    </row>
    <row r="119" spans="1:9" ht="12.95" customHeight="1" x14ac:dyDescent="0.15">
      <c r="A119" s="15"/>
      <c r="B119" s="23" t="s">
        <v>62</v>
      </c>
      <c r="C119" s="37">
        <v>4</v>
      </c>
      <c r="D119" s="38">
        <f>SUM(C119*2)</f>
        <v>8</v>
      </c>
      <c r="E119" s="37">
        <f>SUM(C119*3)</f>
        <v>12</v>
      </c>
      <c r="F119" s="38">
        <f>SUM(C119*4)</f>
        <v>16</v>
      </c>
      <c r="G119" s="37">
        <f>SUM(C119*5)</f>
        <v>20</v>
      </c>
      <c r="H119" s="38">
        <f>SUM(C119*6)</f>
        <v>24</v>
      </c>
      <c r="I119" s="39">
        <f>SUM(C119*7)</f>
        <v>28</v>
      </c>
    </row>
    <row r="120" spans="1:9" ht="12.95" customHeight="1" x14ac:dyDescent="0.15">
      <c r="A120" s="15"/>
      <c r="B120" s="23" t="s">
        <v>63</v>
      </c>
      <c r="C120" s="37">
        <v>8</v>
      </c>
      <c r="D120" s="38">
        <f>SUM(C120*2)</f>
        <v>16</v>
      </c>
      <c r="E120" s="37">
        <f>SUM(C120*3)</f>
        <v>24</v>
      </c>
      <c r="F120" s="38">
        <f>SUM(C120*4)</f>
        <v>32</v>
      </c>
      <c r="G120" s="37">
        <f>SUM(C120*5)</f>
        <v>40</v>
      </c>
      <c r="H120" s="38">
        <f>SUM(C120*6)</f>
        <v>48</v>
      </c>
      <c r="I120" s="39">
        <f>SUM(C120*7)</f>
        <v>56</v>
      </c>
    </row>
    <row r="121" spans="1:9" ht="12.95" customHeight="1" x14ac:dyDescent="0.15">
      <c r="A121" s="15"/>
      <c r="B121" s="23" t="s">
        <v>51</v>
      </c>
      <c r="C121" s="37">
        <v>18</v>
      </c>
      <c r="D121" s="38">
        <f>SUM(C121*2)</f>
        <v>36</v>
      </c>
      <c r="E121" s="37">
        <f>SUM(C121*3)</f>
        <v>54</v>
      </c>
      <c r="F121" s="38">
        <f>SUM(C121*4)</f>
        <v>72</v>
      </c>
      <c r="G121" s="37">
        <f>SUM(C121*5)</f>
        <v>90</v>
      </c>
      <c r="H121" s="38">
        <f>SUM(C121*6)</f>
        <v>108</v>
      </c>
      <c r="I121" s="39">
        <f>SUM(C121*7)</f>
        <v>126</v>
      </c>
    </row>
    <row r="122" spans="1:9" ht="12.95" customHeight="1" x14ac:dyDescent="0.15">
      <c r="A122" s="15"/>
      <c r="B122" s="23" t="s">
        <v>70</v>
      </c>
      <c r="C122" s="37">
        <v>18</v>
      </c>
      <c r="D122" s="38">
        <f>SUM(C122*2)</f>
        <v>36</v>
      </c>
      <c r="E122" s="37">
        <f>SUM(C122*3)</f>
        <v>54</v>
      </c>
      <c r="F122" s="38">
        <f>SUM(C122*4)</f>
        <v>72</v>
      </c>
      <c r="G122" s="37">
        <f>SUM(C122*5)</f>
        <v>90</v>
      </c>
      <c r="H122" s="38">
        <f>SUM(C122*6)</f>
        <v>108</v>
      </c>
      <c r="I122" s="39">
        <f>SUM(C122*7)</f>
        <v>126</v>
      </c>
    </row>
    <row r="123" spans="1:9" ht="12.95" customHeight="1" x14ac:dyDescent="0.15">
      <c r="A123" s="15"/>
      <c r="B123" s="26" t="s">
        <v>10</v>
      </c>
      <c r="C123" s="46">
        <v>368</v>
      </c>
      <c r="D123" s="38">
        <v>368</v>
      </c>
      <c r="E123" s="37">
        <v>368</v>
      </c>
      <c r="F123" s="38">
        <v>368</v>
      </c>
      <c r="G123" s="37">
        <v>368</v>
      </c>
      <c r="H123" s="38">
        <v>368</v>
      </c>
      <c r="I123" s="39">
        <v>368</v>
      </c>
    </row>
    <row r="124" spans="1:9" ht="12.95" customHeight="1" x14ac:dyDescent="0.15">
      <c r="A124" s="15"/>
      <c r="B124" s="24" t="s">
        <v>9</v>
      </c>
      <c r="C124" s="40">
        <f t="shared" ref="C124:I124" si="72">SUM(C117:C123)</f>
        <v>1336</v>
      </c>
      <c r="D124" s="41">
        <f t="shared" si="72"/>
        <v>2304</v>
      </c>
      <c r="E124" s="40">
        <f t="shared" si="72"/>
        <v>3272</v>
      </c>
      <c r="F124" s="41">
        <f t="shared" si="72"/>
        <v>4240</v>
      </c>
      <c r="G124" s="40">
        <f t="shared" si="72"/>
        <v>5208</v>
      </c>
      <c r="H124" s="41">
        <f t="shared" si="72"/>
        <v>6176</v>
      </c>
      <c r="I124" s="42">
        <f t="shared" si="72"/>
        <v>7144</v>
      </c>
    </row>
    <row r="125" spans="1:9" ht="12.95" customHeight="1" x14ac:dyDescent="0.15">
      <c r="A125" s="15"/>
      <c r="B125" s="7" t="s">
        <v>78</v>
      </c>
      <c r="C125" s="32">
        <f>ROUND((C124)*83/1000,0)</f>
        <v>111</v>
      </c>
      <c r="D125" s="32">
        <f t="shared" ref="D125" si="73">ROUND((D124)*83/1000,0)</f>
        <v>191</v>
      </c>
      <c r="E125" s="32">
        <f t="shared" ref="E125" si="74">ROUND((E124)*83/1000,0)</f>
        <v>272</v>
      </c>
      <c r="F125" s="32">
        <f t="shared" ref="F125" si="75">ROUND((F124)*83/1000,0)</f>
        <v>352</v>
      </c>
      <c r="G125" s="32">
        <f t="shared" ref="G125" si="76">ROUND((G124)*83/1000,0)</f>
        <v>432</v>
      </c>
      <c r="H125" s="32">
        <f t="shared" ref="H125" si="77">ROUND((H124)*83/1000,0)</f>
        <v>513</v>
      </c>
      <c r="I125" s="33">
        <f t="shared" ref="I125" si="78">ROUND((I124)*83/1000,0)</f>
        <v>593</v>
      </c>
    </row>
    <row r="126" spans="1:9" ht="12.95" customHeight="1" x14ac:dyDescent="0.15">
      <c r="A126" s="15"/>
      <c r="B126" s="7" t="s">
        <v>76</v>
      </c>
      <c r="C126" s="32">
        <f>ROUND((C124)*27/1000,0)</f>
        <v>36</v>
      </c>
      <c r="D126" s="32">
        <f t="shared" ref="D126:I126" si="79">ROUND((D124)*27/1000,0)</f>
        <v>62</v>
      </c>
      <c r="E126" s="32">
        <f t="shared" si="79"/>
        <v>88</v>
      </c>
      <c r="F126" s="32">
        <f t="shared" si="79"/>
        <v>114</v>
      </c>
      <c r="G126" s="32">
        <f t="shared" si="79"/>
        <v>141</v>
      </c>
      <c r="H126" s="32">
        <f t="shared" si="79"/>
        <v>167</v>
      </c>
      <c r="I126" s="33">
        <f t="shared" si="79"/>
        <v>193</v>
      </c>
    </row>
    <row r="127" spans="1:9" ht="12.95" customHeight="1" x14ac:dyDescent="0.15">
      <c r="A127" s="15"/>
      <c r="B127" s="116" t="s">
        <v>77</v>
      </c>
      <c r="C127" s="32">
        <f>ROUND((C124)*16/1000,0)</f>
        <v>21</v>
      </c>
      <c r="D127" s="32">
        <f t="shared" ref="D127:I127" si="80">ROUND((D124)*16/1000,0)</f>
        <v>37</v>
      </c>
      <c r="E127" s="32">
        <f t="shared" si="80"/>
        <v>52</v>
      </c>
      <c r="F127" s="32">
        <f t="shared" si="80"/>
        <v>68</v>
      </c>
      <c r="G127" s="32">
        <f t="shared" si="80"/>
        <v>83</v>
      </c>
      <c r="H127" s="32">
        <f t="shared" si="80"/>
        <v>99</v>
      </c>
      <c r="I127" s="33">
        <f t="shared" si="80"/>
        <v>114</v>
      </c>
    </row>
    <row r="128" spans="1:9" ht="12.95" customHeight="1" x14ac:dyDescent="0.15">
      <c r="A128" s="15"/>
      <c r="B128" s="10" t="s">
        <v>11</v>
      </c>
      <c r="C128" s="37">
        <f>ROUNDDOWN((C124+C125+C126+C127)*11.1,0)</f>
        <v>16694</v>
      </c>
      <c r="D128" s="37">
        <f>ROUNDDOWN((D124+D125+D126+D127)*11.1,0)</f>
        <v>28793</v>
      </c>
      <c r="E128" s="37">
        <f t="shared" ref="E128" si="81">ROUNDDOWN((E124+E125+E126+E127)*11.1,0)</f>
        <v>40892</v>
      </c>
      <c r="F128" s="37">
        <f t="shared" ref="F128" si="82">ROUNDDOWN((F124+F125+F126+F127)*11.1,0)</f>
        <v>52991</v>
      </c>
      <c r="G128" s="37">
        <f t="shared" ref="G128" si="83">ROUNDDOWN((G124+G125+G126+G127)*11.1,0)</f>
        <v>65090</v>
      </c>
      <c r="H128" s="37">
        <f t="shared" ref="H128" si="84">ROUNDDOWN((H124+H125+H126+H127)*11.1,0)</f>
        <v>77200</v>
      </c>
      <c r="I128" s="39">
        <f>ROUNDDOWN((I124+I125+I126+I127)*11.1,0)</f>
        <v>89288</v>
      </c>
    </row>
    <row r="129" spans="1:9" ht="12.95" customHeight="1" x14ac:dyDescent="0.15">
      <c r="A129" s="15"/>
      <c r="B129" s="11" t="s">
        <v>17</v>
      </c>
      <c r="C129" s="37">
        <f>ROUNDDOWN(C128*0.9,0)</f>
        <v>15024</v>
      </c>
      <c r="D129" s="37">
        <f t="shared" ref="D129:I129" si="85">ROUNDDOWN(D128*0.9,0)</f>
        <v>25913</v>
      </c>
      <c r="E129" s="37">
        <f t="shared" si="85"/>
        <v>36802</v>
      </c>
      <c r="F129" s="37">
        <f t="shared" si="85"/>
        <v>47691</v>
      </c>
      <c r="G129" s="37">
        <f t="shared" si="85"/>
        <v>58581</v>
      </c>
      <c r="H129" s="37">
        <f t="shared" si="85"/>
        <v>69480</v>
      </c>
      <c r="I129" s="39">
        <f t="shared" si="85"/>
        <v>80359</v>
      </c>
    </row>
    <row r="130" spans="1:9" ht="12.95" customHeight="1" x14ac:dyDescent="0.15">
      <c r="A130" s="15"/>
      <c r="B130" s="9" t="s">
        <v>12</v>
      </c>
      <c r="C130" s="34">
        <f>C128-C129</f>
        <v>1670</v>
      </c>
      <c r="D130" s="34">
        <f t="shared" ref="D130:I130" si="86">D128-D129</f>
        <v>2880</v>
      </c>
      <c r="E130" s="34">
        <f t="shared" si="86"/>
        <v>4090</v>
      </c>
      <c r="F130" s="34">
        <f t="shared" si="86"/>
        <v>5300</v>
      </c>
      <c r="G130" s="34">
        <f t="shared" si="86"/>
        <v>6509</v>
      </c>
      <c r="H130" s="34">
        <f t="shared" si="86"/>
        <v>7720</v>
      </c>
      <c r="I130" s="36">
        <f t="shared" si="86"/>
        <v>8929</v>
      </c>
    </row>
    <row r="131" spans="1:9" ht="12.95" customHeight="1" x14ac:dyDescent="0.15">
      <c r="A131" s="15"/>
      <c r="B131" s="10" t="s">
        <v>13</v>
      </c>
      <c r="C131" s="37">
        <v>1210</v>
      </c>
      <c r="D131" s="37">
        <f>SUM(C131+320)</f>
        <v>1530</v>
      </c>
      <c r="E131" s="37">
        <f>SUM(C131*2+320)</f>
        <v>2740</v>
      </c>
      <c r="F131" s="37">
        <f>SUM(C131*3+320)</f>
        <v>3950</v>
      </c>
      <c r="G131" s="37">
        <f>SUM(C131*4+320)</f>
        <v>5160</v>
      </c>
      <c r="H131" s="37">
        <f>SUM(C131*5+320)</f>
        <v>6370</v>
      </c>
      <c r="I131" s="39">
        <f>SUM(C131*6+320)</f>
        <v>7580</v>
      </c>
    </row>
    <row r="132" spans="1:9" ht="12.95" customHeight="1" x14ac:dyDescent="0.15">
      <c r="A132" s="15"/>
      <c r="B132" s="10" t="s">
        <v>14</v>
      </c>
      <c r="C132" s="37">
        <v>1310</v>
      </c>
      <c r="D132" s="37">
        <f>SUM(C132*2)</f>
        <v>2620</v>
      </c>
      <c r="E132" s="37">
        <f>SUM(C132*3)</f>
        <v>3930</v>
      </c>
      <c r="F132" s="37">
        <f>SUM(C132*4)</f>
        <v>5240</v>
      </c>
      <c r="G132" s="37">
        <f>SUM(C132*5)</f>
        <v>6550</v>
      </c>
      <c r="H132" s="37">
        <f>SUM(C132*6)</f>
        <v>7860</v>
      </c>
      <c r="I132" s="39">
        <f>SUM(C132*7)</f>
        <v>9170</v>
      </c>
    </row>
    <row r="133" spans="1:9" ht="12.95" customHeight="1" thickBot="1" x14ac:dyDescent="0.2">
      <c r="A133" s="15"/>
      <c r="B133" s="12" t="s">
        <v>15</v>
      </c>
      <c r="C133" s="88">
        <v>100</v>
      </c>
      <c r="D133" s="89">
        <v>100</v>
      </c>
      <c r="E133" s="88">
        <v>200</v>
      </c>
      <c r="F133" s="89">
        <v>300</v>
      </c>
      <c r="G133" s="88">
        <v>400</v>
      </c>
      <c r="H133" s="89">
        <v>500</v>
      </c>
      <c r="I133" s="90">
        <v>600</v>
      </c>
    </row>
    <row r="134" spans="1:9" s="66" customFormat="1" ht="18.75" customHeight="1" thickBot="1" x14ac:dyDescent="0.2">
      <c r="A134" s="62"/>
      <c r="B134" s="63" t="s">
        <v>16</v>
      </c>
      <c r="C134" s="64">
        <f t="shared" ref="C134:I134" si="87">SUM(C130:C133)</f>
        <v>4290</v>
      </c>
      <c r="D134" s="64">
        <f t="shared" si="87"/>
        <v>7130</v>
      </c>
      <c r="E134" s="64">
        <f t="shared" si="87"/>
        <v>10960</v>
      </c>
      <c r="F134" s="64">
        <f t="shared" si="87"/>
        <v>14790</v>
      </c>
      <c r="G134" s="64">
        <f t="shared" si="87"/>
        <v>18619</v>
      </c>
      <c r="H134" s="64">
        <f t="shared" si="87"/>
        <v>22450</v>
      </c>
      <c r="I134" s="65">
        <f t="shared" si="87"/>
        <v>26279</v>
      </c>
    </row>
    <row r="135" spans="1:9" s="1" customFormat="1" ht="18.75" customHeight="1" x14ac:dyDescent="0.15">
      <c r="B135" s="27"/>
      <c r="C135" s="28"/>
      <c r="D135" s="28"/>
      <c r="E135" s="28"/>
      <c r="F135" s="28"/>
      <c r="G135" s="28"/>
      <c r="H135" s="28"/>
      <c r="I135" s="28"/>
    </row>
    <row r="136" spans="1:9" ht="13.5" customHeight="1" thickBot="1" x14ac:dyDescent="0.2">
      <c r="A136" s="1"/>
    </row>
    <row r="137" spans="1:9" ht="18" customHeight="1" thickBot="1" x14ac:dyDescent="0.2">
      <c r="A137" s="29"/>
      <c r="B137" s="25" t="s">
        <v>18</v>
      </c>
      <c r="C137" s="13"/>
      <c r="D137" s="13"/>
      <c r="E137" s="13"/>
      <c r="F137" s="5"/>
      <c r="G137" s="5"/>
      <c r="H137" s="5"/>
      <c r="I137" s="6"/>
    </row>
    <row r="138" spans="1:9" ht="12.95" customHeight="1" x14ac:dyDescent="0.15">
      <c r="A138" s="31" t="s">
        <v>23</v>
      </c>
      <c r="B138" s="19" t="s">
        <v>0</v>
      </c>
      <c r="C138" s="17" t="s">
        <v>2</v>
      </c>
      <c r="D138" s="16" t="s">
        <v>3</v>
      </c>
      <c r="E138" s="17" t="s">
        <v>4</v>
      </c>
      <c r="F138" s="16" t="s">
        <v>5</v>
      </c>
      <c r="G138" s="17" t="s">
        <v>6</v>
      </c>
      <c r="H138" s="16" t="s">
        <v>7</v>
      </c>
      <c r="I138" s="20" t="s">
        <v>8</v>
      </c>
    </row>
    <row r="139" spans="1:9" ht="12.95" customHeight="1" x14ac:dyDescent="0.15">
      <c r="A139" s="31"/>
      <c r="B139" s="21" t="s">
        <v>1</v>
      </c>
      <c r="C139" s="43">
        <v>976</v>
      </c>
      <c r="D139" s="32">
        <f>SUM(C139*2)</f>
        <v>1952</v>
      </c>
      <c r="E139" s="43">
        <f>SUM(C139*3)</f>
        <v>2928</v>
      </c>
      <c r="F139" s="32">
        <f>SUM(C139*4)</f>
        <v>3904</v>
      </c>
      <c r="G139" s="43">
        <f>SUM(C139*5)</f>
        <v>4880</v>
      </c>
      <c r="H139" s="32">
        <f>SUM(C139*6)</f>
        <v>5856</v>
      </c>
      <c r="I139" s="45">
        <f>SUM(C139*7)</f>
        <v>6832</v>
      </c>
    </row>
    <row r="140" spans="1:9" ht="12.95" customHeight="1" x14ac:dyDescent="0.15">
      <c r="A140" s="15"/>
      <c r="B140" s="22" t="s">
        <v>40</v>
      </c>
      <c r="C140" s="34">
        <v>12</v>
      </c>
      <c r="D140" s="35">
        <v>24</v>
      </c>
      <c r="E140" s="34">
        <v>36</v>
      </c>
      <c r="F140" s="35">
        <v>48</v>
      </c>
      <c r="G140" s="34">
        <v>60</v>
      </c>
      <c r="H140" s="35">
        <v>72</v>
      </c>
      <c r="I140" s="36">
        <v>84</v>
      </c>
    </row>
    <row r="141" spans="1:9" ht="12.95" customHeight="1" x14ac:dyDescent="0.15">
      <c r="A141" s="15"/>
      <c r="B141" s="23" t="s">
        <v>62</v>
      </c>
      <c r="C141" s="37">
        <v>4</v>
      </c>
      <c r="D141" s="38">
        <f>SUM(C141*2)</f>
        <v>8</v>
      </c>
      <c r="E141" s="37">
        <f>SUM(C141*3)</f>
        <v>12</v>
      </c>
      <c r="F141" s="38">
        <f>SUM(C141*4)</f>
        <v>16</v>
      </c>
      <c r="G141" s="37">
        <f>SUM(C141*5)</f>
        <v>20</v>
      </c>
      <c r="H141" s="38">
        <f>SUM(C141*6)</f>
        <v>24</v>
      </c>
      <c r="I141" s="39">
        <f>SUM(C141*7)</f>
        <v>28</v>
      </c>
    </row>
    <row r="142" spans="1:9" ht="12.95" customHeight="1" x14ac:dyDescent="0.15">
      <c r="A142" s="15"/>
      <c r="B142" s="23" t="s">
        <v>63</v>
      </c>
      <c r="C142" s="37">
        <v>8</v>
      </c>
      <c r="D142" s="38">
        <f>SUM(C142*2)</f>
        <v>16</v>
      </c>
      <c r="E142" s="37">
        <f>SUM(C142*3)</f>
        <v>24</v>
      </c>
      <c r="F142" s="38">
        <f>SUM(C142*4)</f>
        <v>32</v>
      </c>
      <c r="G142" s="37">
        <f>SUM(C142*5)</f>
        <v>40</v>
      </c>
      <c r="H142" s="38">
        <f>SUM(C142*6)</f>
        <v>48</v>
      </c>
      <c r="I142" s="39">
        <f>SUM(C142*7)</f>
        <v>56</v>
      </c>
    </row>
    <row r="143" spans="1:9" ht="12.95" customHeight="1" x14ac:dyDescent="0.15">
      <c r="A143" s="15"/>
      <c r="B143" s="23" t="s">
        <v>51</v>
      </c>
      <c r="C143" s="37">
        <v>18</v>
      </c>
      <c r="D143" s="38">
        <f>SUM(C143*2)</f>
        <v>36</v>
      </c>
      <c r="E143" s="37">
        <f>SUM(C143*3)</f>
        <v>54</v>
      </c>
      <c r="F143" s="38">
        <f>SUM(C143*4)</f>
        <v>72</v>
      </c>
      <c r="G143" s="37">
        <f>SUM(C143*5)</f>
        <v>90</v>
      </c>
      <c r="H143" s="38">
        <f>SUM(C143*6)</f>
        <v>108</v>
      </c>
      <c r="I143" s="39">
        <f>SUM(C143*7)</f>
        <v>126</v>
      </c>
    </row>
    <row r="144" spans="1:9" ht="12.95" customHeight="1" x14ac:dyDescent="0.15">
      <c r="A144" s="15"/>
      <c r="B144" s="23" t="s">
        <v>70</v>
      </c>
      <c r="C144" s="37">
        <v>18</v>
      </c>
      <c r="D144" s="38">
        <f>SUM(C144*2)</f>
        <v>36</v>
      </c>
      <c r="E144" s="37">
        <f>SUM(C144*3)</f>
        <v>54</v>
      </c>
      <c r="F144" s="38">
        <f>SUM(C144*4)</f>
        <v>72</v>
      </c>
      <c r="G144" s="37">
        <f>SUM(C144*5)</f>
        <v>90</v>
      </c>
      <c r="H144" s="38">
        <f>SUM(C144*6)</f>
        <v>108</v>
      </c>
      <c r="I144" s="39">
        <f>SUM(C144*7)</f>
        <v>126</v>
      </c>
    </row>
    <row r="145" spans="1:9" ht="12.95" customHeight="1" x14ac:dyDescent="0.15">
      <c r="A145" s="30"/>
      <c r="B145" s="23" t="s">
        <v>10</v>
      </c>
      <c r="C145" s="37">
        <v>368</v>
      </c>
      <c r="D145" s="38">
        <v>368</v>
      </c>
      <c r="E145" s="37">
        <v>368</v>
      </c>
      <c r="F145" s="38">
        <v>368</v>
      </c>
      <c r="G145" s="37">
        <v>368</v>
      </c>
      <c r="H145" s="38">
        <v>368</v>
      </c>
      <c r="I145" s="39">
        <v>368</v>
      </c>
    </row>
    <row r="146" spans="1:9" ht="12.95" customHeight="1" x14ac:dyDescent="0.15">
      <c r="A146" s="15"/>
      <c r="B146" s="24" t="s">
        <v>9</v>
      </c>
      <c r="C146" s="40">
        <f t="shared" ref="C146:I146" si="88">SUM(C139:C145)</f>
        <v>1404</v>
      </c>
      <c r="D146" s="41">
        <f t="shared" si="88"/>
        <v>2440</v>
      </c>
      <c r="E146" s="40">
        <f t="shared" si="88"/>
        <v>3476</v>
      </c>
      <c r="F146" s="41">
        <f t="shared" si="88"/>
        <v>4512</v>
      </c>
      <c r="G146" s="40">
        <f t="shared" si="88"/>
        <v>5548</v>
      </c>
      <c r="H146" s="41">
        <f t="shared" si="88"/>
        <v>6584</v>
      </c>
      <c r="I146" s="42">
        <f t="shared" si="88"/>
        <v>7620</v>
      </c>
    </row>
    <row r="147" spans="1:9" ht="12.95" customHeight="1" x14ac:dyDescent="0.15">
      <c r="A147" s="15"/>
      <c r="B147" s="7" t="s">
        <v>78</v>
      </c>
      <c r="C147" s="32">
        <f>ROUND((C146)*83/1000,0)</f>
        <v>117</v>
      </c>
      <c r="D147" s="32">
        <f t="shared" ref="D147" si="89">ROUND((D146)*83/1000,0)</f>
        <v>203</v>
      </c>
      <c r="E147" s="32">
        <f t="shared" ref="E147" si="90">ROUND((E146)*83/1000,0)</f>
        <v>289</v>
      </c>
      <c r="F147" s="32">
        <f t="shared" ref="F147" si="91">ROUND((F146)*83/1000,0)</f>
        <v>374</v>
      </c>
      <c r="G147" s="32">
        <f t="shared" ref="G147" si="92">ROUND((G146)*83/1000,0)</f>
        <v>460</v>
      </c>
      <c r="H147" s="32">
        <f t="shared" ref="H147" si="93">ROUND((H146)*83/1000,0)</f>
        <v>546</v>
      </c>
      <c r="I147" s="33">
        <f t="shared" ref="I147" si="94">ROUND((I146)*83/1000,0)</f>
        <v>632</v>
      </c>
    </row>
    <row r="148" spans="1:9" ht="12.95" customHeight="1" x14ac:dyDescent="0.15">
      <c r="A148" s="15"/>
      <c r="B148" s="7" t="s">
        <v>76</v>
      </c>
      <c r="C148" s="32">
        <f>ROUND((C146)*27/1000,0)</f>
        <v>38</v>
      </c>
      <c r="D148" s="32">
        <f t="shared" ref="D148:I148" si="95">ROUND((D146)*27/1000,0)</f>
        <v>66</v>
      </c>
      <c r="E148" s="32">
        <f t="shared" si="95"/>
        <v>94</v>
      </c>
      <c r="F148" s="32">
        <f t="shared" si="95"/>
        <v>122</v>
      </c>
      <c r="G148" s="32">
        <f t="shared" si="95"/>
        <v>150</v>
      </c>
      <c r="H148" s="32">
        <f t="shared" si="95"/>
        <v>178</v>
      </c>
      <c r="I148" s="33">
        <f t="shared" si="95"/>
        <v>206</v>
      </c>
    </row>
    <row r="149" spans="1:9" ht="12.95" customHeight="1" x14ac:dyDescent="0.15">
      <c r="A149" s="15"/>
      <c r="B149" s="116" t="s">
        <v>77</v>
      </c>
      <c r="C149" s="32">
        <f>ROUND((C146)*16/1000,0)</f>
        <v>22</v>
      </c>
      <c r="D149" s="32">
        <f t="shared" ref="D149:I149" si="96">ROUND((D146)*16/1000,0)</f>
        <v>39</v>
      </c>
      <c r="E149" s="32">
        <f t="shared" si="96"/>
        <v>56</v>
      </c>
      <c r="F149" s="32">
        <f t="shared" si="96"/>
        <v>72</v>
      </c>
      <c r="G149" s="32">
        <f t="shared" si="96"/>
        <v>89</v>
      </c>
      <c r="H149" s="32">
        <f t="shared" si="96"/>
        <v>105</v>
      </c>
      <c r="I149" s="33">
        <f t="shared" si="96"/>
        <v>122</v>
      </c>
    </row>
    <row r="150" spans="1:9" ht="12.95" customHeight="1" x14ac:dyDescent="0.15">
      <c r="A150" s="15"/>
      <c r="B150" s="10" t="s">
        <v>11</v>
      </c>
      <c r="C150" s="37">
        <f>ROUNDDOWN((C146+C147+C148+C149)*11.1,0)</f>
        <v>17549</v>
      </c>
      <c r="D150" s="37">
        <f>ROUNDDOWN((D146+D147+D148+D149)*11.1,0)</f>
        <v>30502</v>
      </c>
      <c r="E150" s="37">
        <f t="shared" ref="E150" si="97">ROUNDDOWN((E146+E147+E148+E149)*11.1,0)</f>
        <v>43456</v>
      </c>
      <c r="F150" s="37">
        <f t="shared" ref="F150" si="98">ROUNDDOWN((F146+F147+F148+F149)*11.1,0)</f>
        <v>56388</v>
      </c>
      <c r="G150" s="37">
        <f t="shared" ref="G150" si="99">ROUNDDOWN((G146+G147+G148+G149)*11.1,0)</f>
        <v>69341</v>
      </c>
      <c r="H150" s="37">
        <f t="shared" ref="H150" si="100">ROUNDDOWN((H146+H147+H148+H149)*11.1,0)</f>
        <v>82284</v>
      </c>
      <c r="I150" s="39">
        <f>ROUNDDOWN((I146+I147+I148+I149)*11.1,0)</f>
        <v>95238</v>
      </c>
    </row>
    <row r="151" spans="1:9" ht="12.95" customHeight="1" x14ac:dyDescent="0.15">
      <c r="A151" s="15"/>
      <c r="B151" s="11" t="s">
        <v>17</v>
      </c>
      <c r="C151" s="37">
        <f>ROUNDDOWN(C150*0.9,0)</f>
        <v>15794</v>
      </c>
      <c r="D151" s="37">
        <f t="shared" ref="D151:I151" si="101">ROUNDDOWN(D150*0.9,0)</f>
        <v>27451</v>
      </c>
      <c r="E151" s="37">
        <f t="shared" si="101"/>
        <v>39110</v>
      </c>
      <c r="F151" s="37">
        <f t="shared" si="101"/>
        <v>50749</v>
      </c>
      <c r="G151" s="37">
        <f t="shared" si="101"/>
        <v>62406</v>
      </c>
      <c r="H151" s="37">
        <f t="shared" si="101"/>
        <v>74055</v>
      </c>
      <c r="I151" s="39">
        <f t="shared" si="101"/>
        <v>85714</v>
      </c>
    </row>
    <row r="152" spans="1:9" ht="12.95" customHeight="1" x14ac:dyDescent="0.15">
      <c r="A152" s="15"/>
      <c r="B152" s="9" t="s">
        <v>12</v>
      </c>
      <c r="C152" s="34">
        <f>C150-C151</f>
        <v>1755</v>
      </c>
      <c r="D152" s="34">
        <f t="shared" ref="D152:I152" si="102">D150-D151</f>
        <v>3051</v>
      </c>
      <c r="E152" s="34">
        <f t="shared" si="102"/>
        <v>4346</v>
      </c>
      <c r="F152" s="34">
        <f t="shared" si="102"/>
        <v>5639</v>
      </c>
      <c r="G152" s="34">
        <f t="shared" si="102"/>
        <v>6935</v>
      </c>
      <c r="H152" s="34">
        <f t="shared" si="102"/>
        <v>8229</v>
      </c>
      <c r="I152" s="36">
        <f t="shared" si="102"/>
        <v>9524</v>
      </c>
    </row>
    <row r="153" spans="1:9" ht="12.95" customHeight="1" x14ac:dyDescent="0.15">
      <c r="A153" s="30"/>
      <c r="B153" s="10" t="s">
        <v>13</v>
      </c>
      <c r="C153" s="37">
        <v>1210</v>
      </c>
      <c r="D153" s="37">
        <f>SUM(C153+320)</f>
        <v>1530</v>
      </c>
      <c r="E153" s="37">
        <f>SUM(C153*2+320)</f>
        <v>2740</v>
      </c>
      <c r="F153" s="37">
        <f>SUM(C153*3+320)</f>
        <v>3950</v>
      </c>
      <c r="G153" s="37">
        <f>SUM(C153*4+320)</f>
        <v>5160</v>
      </c>
      <c r="H153" s="37">
        <f>SUM(C153*5+320)</f>
        <v>6370</v>
      </c>
      <c r="I153" s="39">
        <f>SUM(C153*6+320)</f>
        <v>7580</v>
      </c>
    </row>
    <row r="154" spans="1:9" s="1" customFormat="1" ht="12.75" customHeight="1" x14ac:dyDescent="0.15">
      <c r="A154" s="30"/>
      <c r="B154" s="10" t="s">
        <v>14</v>
      </c>
      <c r="C154" s="37">
        <v>1310</v>
      </c>
      <c r="D154" s="37">
        <f>SUM(C154*2)</f>
        <v>2620</v>
      </c>
      <c r="E154" s="37">
        <f>SUM(C154*3)</f>
        <v>3930</v>
      </c>
      <c r="F154" s="37">
        <f>SUM(C154*4)</f>
        <v>5240</v>
      </c>
      <c r="G154" s="37">
        <f>SUM(C154*5)</f>
        <v>6550</v>
      </c>
      <c r="H154" s="37">
        <f>SUM(C154*6)</f>
        <v>7860</v>
      </c>
      <c r="I154" s="39">
        <f>SUM(C154*7)</f>
        <v>9170</v>
      </c>
    </row>
    <row r="155" spans="1:9" ht="12.95" customHeight="1" thickBot="1" x14ac:dyDescent="0.2">
      <c r="A155" s="30"/>
      <c r="B155" s="12" t="s">
        <v>15</v>
      </c>
      <c r="C155" s="88">
        <v>100</v>
      </c>
      <c r="D155" s="89">
        <v>100</v>
      </c>
      <c r="E155" s="88">
        <v>200</v>
      </c>
      <c r="F155" s="89">
        <v>300</v>
      </c>
      <c r="G155" s="88">
        <v>400</v>
      </c>
      <c r="H155" s="89">
        <v>500</v>
      </c>
      <c r="I155" s="90">
        <v>600</v>
      </c>
    </row>
    <row r="156" spans="1:9" s="66" customFormat="1" ht="18.75" customHeight="1" thickBot="1" x14ac:dyDescent="0.2">
      <c r="A156" s="62"/>
      <c r="B156" s="63" t="s">
        <v>16</v>
      </c>
      <c r="C156" s="64">
        <f t="shared" ref="C156:I156" si="103">SUM(C152:C155)</f>
        <v>4375</v>
      </c>
      <c r="D156" s="64">
        <f t="shared" si="103"/>
        <v>7301</v>
      </c>
      <c r="E156" s="64">
        <f t="shared" si="103"/>
        <v>11216</v>
      </c>
      <c r="F156" s="64">
        <f t="shared" si="103"/>
        <v>15129</v>
      </c>
      <c r="G156" s="64">
        <f t="shared" si="103"/>
        <v>19045</v>
      </c>
      <c r="H156" s="64">
        <f t="shared" si="103"/>
        <v>22959</v>
      </c>
      <c r="I156" s="65">
        <f t="shared" si="103"/>
        <v>26874</v>
      </c>
    </row>
  </sheetData>
  <mergeCells count="4">
    <mergeCell ref="G1:I1"/>
    <mergeCell ref="G47:I47"/>
    <mergeCell ref="A3:H3"/>
    <mergeCell ref="A48:H48"/>
  </mergeCells>
  <phoneticPr fontId="1"/>
  <pageMargins left="1.1811023622047245" right="0.19685039370078741" top="0.39370078740157483" bottom="0.35433070866141736" header="0.51181102362204722" footer="0.43307086614173229"/>
  <pageSetup paperSize="9" orientation="portrait" horizontalDpi="300" verticalDpi="300" r:id="rId1"/>
  <headerFooter alignWithMargins="0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155"/>
  <sheetViews>
    <sheetView tabSelected="1" topLeftCell="A25" zoomScaleNormal="100" workbookViewId="0">
      <selection activeCell="G47" sqref="G47:I47"/>
    </sheetView>
  </sheetViews>
  <sheetFormatPr defaultRowHeight="13.5" x14ac:dyDescent="0.15"/>
  <cols>
    <col min="1" max="1" width="8.625" customWidth="1"/>
    <col min="2" max="2" width="20.625" customWidth="1"/>
    <col min="3" max="9" width="7.375" customWidth="1"/>
    <col min="10" max="12" width="7.125" customWidth="1"/>
  </cols>
  <sheetData>
    <row r="1" spans="1:9" ht="22.5" customHeight="1" x14ac:dyDescent="0.15">
      <c r="G1" s="118" t="s">
        <v>84</v>
      </c>
      <c r="H1" s="118"/>
      <c r="I1" s="118"/>
    </row>
    <row r="2" spans="1:9" ht="22.5" customHeight="1" x14ac:dyDescent="0.15">
      <c r="G2" s="111"/>
      <c r="H2" s="111"/>
      <c r="I2" s="111"/>
    </row>
    <row r="3" spans="1:9" ht="14.25" x14ac:dyDescent="0.15">
      <c r="A3" s="119" t="s">
        <v>60</v>
      </c>
      <c r="B3" s="119"/>
      <c r="C3" s="119"/>
      <c r="D3" s="119"/>
      <c r="E3" s="119"/>
      <c r="F3" s="119"/>
      <c r="G3" s="119"/>
      <c r="H3" s="119"/>
    </row>
    <row r="4" spans="1:9" ht="13.5" customHeight="1" thickBot="1" x14ac:dyDescent="0.2">
      <c r="A4" s="1"/>
      <c r="B4" s="1"/>
      <c r="H4" s="104" t="s">
        <v>43</v>
      </c>
      <c r="I4" s="104"/>
    </row>
    <row r="5" spans="1:9" ht="18" customHeight="1" x14ac:dyDescent="0.15">
      <c r="A5" s="14"/>
      <c r="B5" s="25" t="s">
        <v>18</v>
      </c>
      <c r="C5" s="13"/>
      <c r="D5" s="13"/>
      <c r="E5" s="13"/>
      <c r="F5" s="5"/>
      <c r="G5" s="5"/>
      <c r="H5" s="5"/>
      <c r="I5" s="6"/>
    </row>
    <row r="6" spans="1:9" ht="12.95" customHeight="1" x14ac:dyDescent="0.15">
      <c r="A6" s="91" t="s">
        <v>24</v>
      </c>
      <c r="B6" s="7" t="s">
        <v>0</v>
      </c>
      <c r="C6" s="4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3" t="s">
        <v>7</v>
      </c>
      <c r="I6" s="8" t="s">
        <v>8</v>
      </c>
    </row>
    <row r="7" spans="1:9" ht="12.95" customHeight="1" x14ac:dyDescent="0.15">
      <c r="A7" s="31"/>
      <c r="B7" s="7" t="s">
        <v>1</v>
      </c>
      <c r="C7" s="32">
        <v>523</v>
      </c>
      <c r="D7" s="32">
        <f>SUM(C7*2)</f>
        <v>1046</v>
      </c>
      <c r="E7" s="32">
        <f>SUM(C7*3)</f>
        <v>1569</v>
      </c>
      <c r="F7" s="32">
        <f>SUM(C7*4)</f>
        <v>2092</v>
      </c>
      <c r="G7" s="32">
        <f>SUM(C7*5)</f>
        <v>2615</v>
      </c>
      <c r="H7" s="32">
        <f>SUM(C7*6)</f>
        <v>3138</v>
      </c>
      <c r="I7" s="33">
        <f>SUM(C7*7)</f>
        <v>3661</v>
      </c>
    </row>
    <row r="8" spans="1:9" ht="12.95" customHeight="1" x14ac:dyDescent="0.15">
      <c r="A8" s="15"/>
      <c r="B8" s="22" t="s">
        <v>40</v>
      </c>
      <c r="C8" s="34">
        <v>12</v>
      </c>
      <c r="D8" s="35">
        <v>24</v>
      </c>
      <c r="E8" s="34">
        <v>36</v>
      </c>
      <c r="F8" s="35">
        <v>48</v>
      </c>
      <c r="G8" s="34">
        <v>60</v>
      </c>
      <c r="H8" s="35">
        <v>72</v>
      </c>
      <c r="I8" s="36">
        <v>84</v>
      </c>
    </row>
    <row r="9" spans="1:9" ht="12.95" customHeight="1" x14ac:dyDescent="0.15">
      <c r="A9" s="15"/>
      <c r="B9" s="23" t="s">
        <v>62</v>
      </c>
      <c r="C9" s="37">
        <v>0</v>
      </c>
      <c r="D9" s="38">
        <f>SUM(C9*2)</f>
        <v>0</v>
      </c>
      <c r="E9" s="37">
        <f>SUM(C9*3)</f>
        <v>0</v>
      </c>
      <c r="F9" s="38">
        <f>SUM(C9*4)</f>
        <v>0</v>
      </c>
      <c r="G9" s="37">
        <f>SUM(C9*5)</f>
        <v>0</v>
      </c>
      <c r="H9" s="38">
        <f>SUM(C9*6)</f>
        <v>0</v>
      </c>
      <c r="I9" s="39">
        <f>SUM(C9*7)</f>
        <v>0</v>
      </c>
    </row>
    <row r="10" spans="1:9" ht="12.95" customHeight="1" x14ac:dyDescent="0.15">
      <c r="A10" s="15"/>
      <c r="B10" s="23" t="s">
        <v>63</v>
      </c>
      <c r="C10" s="37">
        <v>0</v>
      </c>
      <c r="D10" s="38">
        <f>SUM(C10*2)</f>
        <v>0</v>
      </c>
      <c r="E10" s="37">
        <f>SUM(C10*3)</f>
        <v>0</v>
      </c>
      <c r="F10" s="38">
        <f>SUM(C10*4)</f>
        <v>0</v>
      </c>
      <c r="G10" s="37">
        <f>SUM(C10*5)</f>
        <v>0</v>
      </c>
      <c r="H10" s="38">
        <f>SUM(C10*6)</f>
        <v>0</v>
      </c>
      <c r="I10" s="39">
        <f>SUM(C10*7)</f>
        <v>0</v>
      </c>
    </row>
    <row r="11" spans="1:9" ht="12.95" customHeight="1" x14ac:dyDescent="0.15">
      <c r="A11" s="15"/>
      <c r="B11" s="23" t="s">
        <v>51</v>
      </c>
      <c r="C11" s="37">
        <v>0</v>
      </c>
      <c r="D11" s="38">
        <f>SUM(C11*2)</f>
        <v>0</v>
      </c>
      <c r="E11" s="37">
        <f>SUM(C11*3)</f>
        <v>0</v>
      </c>
      <c r="F11" s="38">
        <f>SUM(C11*4)</f>
        <v>0</v>
      </c>
      <c r="G11" s="37">
        <f>SUM(C11*5)</f>
        <v>0</v>
      </c>
      <c r="H11" s="38">
        <f>SUM(C11*6)</f>
        <v>0</v>
      </c>
      <c r="I11" s="39">
        <f>SUM(C11*7)</f>
        <v>0</v>
      </c>
    </row>
    <row r="12" spans="1:9" ht="12.95" customHeight="1" x14ac:dyDescent="0.15">
      <c r="A12" s="15"/>
      <c r="B12" s="23" t="s">
        <v>70</v>
      </c>
      <c r="C12" s="37">
        <v>18</v>
      </c>
      <c r="D12" s="38">
        <f>SUM(C12*2)</f>
        <v>36</v>
      </c>
      <c r="E12" s="37">
        <f>SUM(C12*3)</f>
        <v>54</v>
      </c>
      <c r="F12" s="38">
        <f>SUM(C12*4)</f>
        <v>72</v>
      </c>
      <c r="G12" s="37">
        <f>SUM(C12*5)</f>
        <v>90</v>
      </c>
      <c r="H12" s="38">
        <f>SUM(C12*6)</f>
        <v>108</v>
      </c>
      <c r="I12" s="39">
        <f>SUM(C12*7)</f>
        <v>126</v>
      </c>
    </row>
    <row r="13" spans="1:9" ht="12.95" customHeight="1" x14ac:dyDescent="0.15">
      <c r="A13" s="15"/>
      <c r="B13" s="23" t="s">
        <v>10</v>
      </c>
      <c r="C13" s="37">
        <v>368</v>
      </c>
      <c r="D13" s="38">
        <v>368</v>
      </c>
      <c r="E13" s="37">
        <v>368</v>
      </c>
      <c r="F13" s="38">
        <v>368</v>
      </c>
      <c r="G13" s="37">
        <v>368</v>
      </c>
      <c r="H13" s="38">
        <v>368</v>
      </c>
      <c r="I13" s="39">
        <v>368</v>
      </c>
    </row>
    <row r="14" spans="1:9" ht="12.95" customHeight="1" x14ac:dyDescent="0.15">
      <c r="A14" s="15"/>
      <c r="B14" s="24" t="s">
        <v>9</v>
      </c>
      <c r="C14" s="40">
        <f>SUM(C7:C13)</f>
        <v>921</v>
      </c>
      <c r="D14" s="41">
        <f t="shared" ref="D14:I14" si="0">SUM(D7:D13)</f>
        <v>1474</v>
      </c>
      <c r="E14" s="40">
        <f t="shared" si="0"/>
        <v>2027</v>
      </c>
      <c r="F14" s="41">
        <f t="shared" si="0"/>
        <v>2580</v>
      </c>
      <c r="G14" s="40">
        <f t="shared" si="0"/>
        <v>3133</v>
      </c>
      <c r="H14" s="41">
        <f t="shared" si="0"/>
        <v>3686</v>
      </c>
      <c r="I14" s="42">
        <f t="shared" si="0"/>
        <v>4239</v>
      </c>
    </row>
    <row r="15" spans="1:9" ht="12.95" customHeight="1" x14ac:dyDescent="0.15">
      <c r="A15" s="15"/>
      <c r="B15" s="7" t="s">
        <v>78</v>
      </c>
      <c r="C15" s="32">
        <f>ROUND((C14)*83/1000,0)</f>
        <v>76</v>
      </c>
      <c r="D15" s="32">
        <f>ROUND((D14)*83/1000,0)</f>
        <v>122</v>
      </c>
      <c r="E15" s="32">
        <f t="shared" ref="E15:I15" si="1">ROUND((E14)*83/1000,0)</f>
        <v>168</v>
      </c>
      <c r="F15" s="32">
        <f t="shared" si="1"/>
        <v>214</v>
      </c>
      <c r="G15" s="32">
        <f t="shared" si="1"/>
        <v>260</v>
      </c>
      <c r="H15" s="32">
        <f t="shared" si="1"/>
        <v>306</v>
      </c>
      <c r="I15" s="33">
        <f t="shared" si="1"/>
        <v>352</v>
      </c>
    </row>
    <row r="16" spans="1:9" ht="12.95" customHeight="1" x14ac:dyDescent="0.15">
      <c r="A16" s="15"/>
      <c r="B16" s="7" t="s">
        <v>76</v>
      </c>
      <c r="C16" s="32">
        <f>ROUND((C14)*27/1000,0)</f>
        <v>25</v>
      </c>
      <c r="D16" s="32">
        <f t="shared" ref="D16:I16" si="2">ROUND((D14)*27/1000,0)</f>
        <v>40</v>
      </c>
      <c r="E16" s="32">
        <f t="shared" si="2"/>
        <v>55</v>
      </c>
      <c r="F16" s="32">
        <f t="shared" si="2"/>
        <v>70</v>
      </c>
      <c r="G16" s="32">
        <f t="shared" si="2"/>
        <v>85</v>
      </c>
      <c r="H16" s="32">
        <f t="shared" si="2"/>
        <v>100</v>
      </c>
      <c r="I16" s="33">
        <f t="shared" si="2"/>
        <v>114</v>
      </c>
    </row>
    <row r="17" spans="1:9" ht="12.95" customHeight="1" x14ac:dyDescent="0.15">
      <c r="A17" s="15"/>
      <c r="B17" s="116" t="s">
        <v>77</v>
      </c>
      <c r="C17" s="32">
        <f>ROUND((C14)*16/1000,0)</f>
        <v>15</v>
      </c>
      <c r="D17" s="32">
        <f t="shared" ref="D17:H17" si="3">ROUND((D14)*16/1000,0)</f>
        <v>24</v>
      </c>
      <c r="E17" s="32">
        <f t="shared" si="3"/>
        <v>32</v>
      </c>
      <c r="F17" s="32">
        <f t="shared" si="3"/>
        <v>41</v>
      </c>
      <c r="G17" s="32">
        <f t="shared" si="3"/>
        <v>50</v>
      </c>
      <c r="H17" s="32">
        <f t="shared" si="3"/>
        <v>59</v>
      </c>
      <c r="I17" s="33">
        <f>ROUND((I14)*16/1000,0)</f>
        <v>68</v>
      </c>
    </row>
    <row r="18" spans="1:9" ht="12.95" customHeight="1" x14ac:dyDescent="0.15">
      <c r="A18" s="15"/>
      <c r="B18" s="10" t="s">
        <v>11</v>
      </c>
      <c r="C18" s="37">
        <f>ROUNDDOWN((C14+C15+C16+C17)*11.1,0)</f>
        <v>11510</v>
      </c>
      <c r="D18" s="37">
        <f>ROUNDDOWN((D14+D15+D16+D17)*11.1,0)</f>
        <v>18426</v>
      </c>
      <c r="E18" s="37">
        <f t="shared" ref="E18:H18" si="4">ROUNDDOWN((E14+E15+E16+E17)*11.1,0)</f>
        <v>25330</v>
      </c>
      <c r="F18" s="37">
        <f t="shared" si="4"/>
        <v>32245</v>
      </c>
      <c r="G18" s="37">
        <f t="shared" si="4"/>
        <v>39160</v>
      </c>
      <c r="H18" s="37">
        <f t="shared" si="4"/>
        <v>46076</v>
      </c>
      <c r="I18" s="39">
        <f>ROUNDDOWN((I14+I15+I16+I17)*11.1,0)</f>
        <v>52980</v>
      </c>
    </row>
    <row r="19" spans="1:9" ht="12.95" customHeight="1" x14ac:dyDescent="0.15">
      <c r="A19" s="15"/>
      <c r="B19" s="11" t="s">
        <v>17</v>
      </c>
      <c r="C19" s="37">
        <f>ROUNDDOWN(C18*0.9,0)</f>
        <v>10359</v>
      </c>
      <c r="D19" s="37">
        <f t="shared" ref="D19:I19" si="5">ROUNDDOWN(D18*0.9,0)</f>
        <v>16583</v>
      </c>
      <c r="E19" s="37">
        <f t="shared" si="5"/>
        <v>22797</v>
      </c>
      <c r="F19" s="37">
        <f t="shared" si="5"/>
        <v>29020</v>
      </c>
      <c r="G19" s="37">
        <f t="shared" si="5"/>
        <v>35244</v>
      </c>
      <c r="H19" s="37">
        <f t="shared" si="5"/>
        <v>41468</v>
      </c>
      <c r="I19" s="39">
        <f t="shared" si="5"/>
        <v>47682</v>
      </c>
    </row>
    <row r="20" spans="1:9" ht="12.95" customHeight="1" x14ac:dyDescent="0.15">
      <c r="A20" s="15"/>
      <c r="B20" s="9" t="s">
        <v>12</v>
      </c>
      <c r="C20" s="34">
        <f>C18-C19</f>
        <v>1151</v>
      </c>
      <c r="D20" s="34">
        <f t="shared" ref="D20:I20" si="6">D18-D19</f>
        <v>1843</v>
      </c>
      <c r="E20" s="34">
        <f t="shared" si="6"/>
        <v>2533</v>
      </c>
      <c r="F20" s="34">
        <f t="shared" si="6"/>
        <v>3225</v>
      </c>
      <c r="G20" s="34">
        <f t="shared" si="6"/>
        <v>3916</v>
      </c>
      <c r="H20" s="34">
        <f t="shared" si="6"/>
        <v>4608</v>
      </c>
      <c r="I20" s="36">
        <f t="shared" si="6"/>
        <v>5298</v>
      </c>
    </row>
    <row r="21" spans="1:9" ht="12.95" customHeight="1" x14ac:dyDescent="0.15">
      <c r="A21" s="15"/>
      <c r="B21" s="10" t="s">
        <v>13</v>
      </c>
      <c r="C21" s="37">
        <v>1330</v>
      </c>
      <c r="D21" s="37">
        <f>SUM(C21+420)</f>
        <v>1750</v>
      </c>
      <c r="E21" s="37">
        <f>SUM(D21+1750)</f>
        <v>3500</v>
      </c>
      <c r="F21" s="37">
        <f>SUM(E21+1750)</f>
        <v>5250</v>
      </c>
      <c r="G21" s="37">
        <f>SUM(F21+1750)</f>
        <v>7000</v>
      </c>
      <c r="H21" s="37">
        <f>SUM(G21+1750)</f>
        <v>8750</v>
      </c>
      <c r="I21" s="39">
        <f>SUM(H21+1750)</f>
        <v>10500</v>
      </c>
    </row>
    <row r="22" spans="1:9" ht="12.95" customHeight="1" x14ac:dyDescent="0.15">
      <c r="A22" s="15"/>
      <c r="B22" s="10" t="s">
        <v>14</v>
      </c>
      <c r="C22" s="37">
        <v>2100</v>
      </c>
      <c r="D22" s="37">
        <f>SUM(C22*2)</f>
        <v>4200</v>
      </c>
      <c r="E22" s="37">
        <f>SUM(C22*3)</f>
        <v>6300</v>
      </c>
      <c r="F22" s="37">
        <f>SUM(C22*4)</f>
        <v>8400</v>
      </c>
      <c r="G22" s="37">
        <f>SUM(C22*5)</f>
        <v>10500</v>
      </c>
      <c r="H22" s="37">
        <f>SUM(C22*6)</f>
        <v>12600</v>
      </c>
      <c r="I22" s="39">
        <f>SUM(C22*7)</f>
        <v>14700</v>
      </c>
    </row>
    <row r="23" spans="1:9" ht="12.95" customHeight="1" thickBot="1" x14ac:dyDescent="0.2">
      <c r="A23" s="15"/>
      <c r="B23" s="12" t="s">
        <v>15</v>
      </c>
      <c r="C23" s="88">
        <v>100</v>
      </c>
      <c r="D23" s="89">
        <v>100</v>
      </c>
      <c r="E23" s="88">
        <v>200</v>
      </c>
      <c r="F23" s="89">
        <v>300</v>
      </c>
      <c r="G23" s="88">
        <v>400</v>
      </c>
      <c r="H23" s="89">
        <v>500</v>
      </c>
      <c r="I23" s="90">
        <v>600</v>
      </c>
    </row>
    <row r="24" spans="1:9" s="66" customFormat="1" ht="18.75" customHeight="1" thickBot="1" x14ac:dyDescent="0.2">
      <c r="A24" s="62"/>
      <c r="B24" s="85" t="s">
        <v>16</v>
      </c>
      <c r="C24" s="86">
        <f>SUM(C20:C23)</f>
        <v>4681</v>
      </c>
      <c r="D24" s="86">
        <f>SUM(D20:D23)</f>
        <v>7893</v>
      </c>
      <c r="E24" s="86">
        <f t="shared" ref="E24:I24" si="7">SUM(E20:E23)</f>
        <v>12533</v>
      </c>
      <c r="F24" s="86">
        <f t="shared" si="7"/>
        <v>17175</v>
      </c>
      <c r="G24" s="86">
        <f t="shared" si="7"/>
        <v>21816</v>
      </c>
      <c r="H24" s="86">
        <f t="shared" si="7"/>
        <v>26458</v>
      </c>
      <c r="I24" s="87">
        <f t="shared" si="7"/>
        <v>31098</v>
      </c>
    </row>
    <row r="25" spans="1:9" ht="31.5" customHeight="1" thickBot="1" x14ac:dyDescent="0.2">
      <c r="A25" s="2"/>
    </row>
    <row r="26" spans="1:9" ht="18" customHeight="1" x14ac:dyDescent="0.15">
      <c r="A26" s="14"/>
      <c r="B26" s="25" t="s">
        <v>18</v>
      </c>
      <c r="C26" s="13"/>
      <c r="D26" s="13"/>
      <c r="E26" s="13"/>
      <c r="F26" s="5"/>
      <c r="G26" s="5"/>
      <c r="H26" s="5"/>
      <c r="I26" s="6"/>
    </row>
    <row r="27" spans="1:9" ht="12.95" customHeight="1" x14ac:dyDescent="0.15">
      <c r="A27" s="91" t="s">
        <v>25</v>
      </c>
      <c r="B27" s="7" t="s">
        <v>0</v>
      </c>
      <c r="C27" s="4" t="s">
        <v>2</v>
      </c>
      <c r="D27" s="3" t="s">
        <v>3</v>
      </c>
      <c r="E27" s="4" t="s">
        <v>4</v>
      </c>
      <c r="F27" s="3" t="s">
        <v>5</v>
      </c>
      <c r="G27" s="4" t="s">
        <v>6</v>
      </c>
      <c r="H27" s="3" t="s">
        <v>7</v>
      </c>
      <c r="I27" s="8" t="s">
        <v>8</v>
      </c>
    </row>
    <row r="28" spans="1:9" ht="12.95" customHeight="1" x14ac:dyDescent="0.15">
      <c r="A28" s="31"/>
      <c r="B28" s="7" t="s">
        <v>1</v>
      </c>
      <c r="C28" s="32">
        <v>649</v>
      </c>
      <c r="D28" s="32">
        <f>SUM(C28*2)</f>
        <v>1298</v>
      </c>
      <c r="E28" s="32">
        <f>SUM(C28*3)</f>
        <v>1947</v>
      </c>
      <c r="F28" s="32">
        <f>SUM(C28*4)</f>
        <v>2596</v>
      </c>
      <c r="G28" s="32">
        <f>SUM(C28*5)</f>
        <v>3245</v>
      </c>
      <c r="H28" s="32">
        <f>SUM(C28*6)</f>
        <v>3894</v>
      </c>
      <c r="I28" s="33">
        <f>SUM(C28*7)</f>
        <v>4543</v>
      </c>
    </row>
    <row r="29" spans="1:9" ht="12.95" customHeight="1" x14ac:dyDescent="0.15">
      <c r="A29" s="15"/>
      <c r="B29" s="22" t="s">
        <v>40</v>
      </c>
      <c r="C29" s="34">
        <v>12</v>
      </c>
      <c r="D29" s="35">
        <v>24</v>
      </c>
      <c r="E29" s="34">
        <v>36</v>
      </c>
      <c r="F29" s="35">
        <v>48</v>
      </c>
      <c r="G29" s="34">
        <v>60</v>
      </c>
      <c r="H29" s="35">
        <v>72</v>
      </c>
      <c r="I29" s="36">
        <v>84</v>
      </c>
    </row>
    <row r="30" spans="1:9" ht="12.95" customHeight="1" x14ac:dyDescent="0.15">
      <c r="A30" s="15"/>
      <c r="B30" s="23" t="s">
        <v>62</v>
      </c>
      <c r="C30" s="37">
        <v>0</v>
      </c>
      <c r="D30" s="38">
        <f>SUM(C30*2)</f>
        <v>0</v>
      </c>
      <c r="E30" s="37">
        <f>SUM(C30*3)</f>
        <v>0</v>
      </c>
      <c r="F30" s="38">
        <f>SUM(C30*4)</f>
        <v>0</v>
      </c>
      <c r="G30" s="37">
        <f>SUM(C30*5)</f>
        <v>0</v>
      </c>
      <c r="H30" s="38">
        <f>SUM(C30*6)</f>
        <v>0</v>
      </c>
      <c r="I30" s="39">
        <f>SUM(C30*7)</f>
        <v>0</v>
      </c>
    </row>
    <row r="31" spans="1:9" ht="12.95" customHeight="1" x14ac:dyDescent="0.15">
      <c r="A31" s="15"/>
      <c r="B31" s="23" t="s">
        <v>63</v>
      </c>
      <c r="C31" s="37">
        <v>0</v>
      </c>
      <c r="D31" s="38">
        <f>SUM(C31*2)</f>
        <v>0</v>
      </c>
      <c r="E31" s="37">
        <f>SUM(C31*3)</f>
        <v>0</v>
      </c>
      <c r="F31" s="38">
        <f>SUM(C31*4)</f>
        <v>0</v>
      </c>
      <c r="G31" s="37">
        <f>SUM(C31*5)</f>
        <v>0</v>
      </c>
      <c r="H31" s="38">
        <f>SUM(C31*6)</f>
        <v>0</v>
      </c>
      <c r="I31" s="39">
        <f>SUM(C31*7)</f>
        <v>0</v>
      </c>
    </row>
    <row r="32" spans="1:9" ht="12.95" customHeight="1" x14ac:dyDescent="0.15">
      <c r="A32" s="15"/>
      <c r="B32" s="23" t="s">
        <v>51</v>
      </c>
      <c r="C32" s="37">
        <v>0</v>
      </c>
      <c r="D32" s="38">
        <f>SUM(C32*2)</f>
        <v>0</v>
      </c>
      <c r="E32" s="37">
        <f>SUM(C32*3)</f>
        <v>0</v>
      </c>
      <c r="F32" s="38">
        <f>SUM(C32*4)</f>
        <v>0</v>
      </c>
      <c r="G32" s="37">
        <f>SUM(C32*5)</f>
        <v>0</v>
      </c>
      <c r="H32" s="38">
        <f>SUM(C32*6)</f>
        <v>0</v>
      </c>
      <c r="I32" s="39">
        <f>SUM(C32*7)</f>
        <v>0</v>
      </c>
    </row>
    <row r="33" spans="1:9" ht="12.95" customHeight="1" x14ac:dyDescent="0.15">
      <c r="A33" s="15"/>
      <c r="B33" s="23" t="s">
        <v>70</v>
      </c>
      <c r="C33" s="37">
        <v>18</v>
      </c>
      <c r="D33" s="38">
        <f>SUM(C33*2)</f>
        <v>36</v>
      </c>
      <c r="E33" s="37">
        <f>SUM(C33*3)</f>
        <v>54</v>
      </c>
      <c r="F33" s="38">
        <f>SUM(C33*4)</f>
        <v>72</v>
      </c>
      <c r="G33" s="37">
        <f>SUM(C33*5)</f>
        <v>90</v>
      </c>
      <c r="H33" s="38">
        <f>SUM(C33*6)</f>
        <v>108</v>
      </c>
      <c r="I33" s="39">
        <f>SUM(C33*7)</f>
        <v>126</v>
      </c>
    </row>
    <row r="34" spans="1:9" ht="12.95" customHeight="1" x14ac:dyDescent="0.15">
      <c r="A34" s="15"/>
      <c r="B34" s="23" t="s">
        <v>10</v>
      </c>
      <c r="C34" s="37">
        <v>368</v>
      </c>
      <c r="D34" s="38">
        <v>368</v>
      </c>
      <c r="E34" s="37">
        <v>368</v>
      </c>
      <c r="F34" s="38">
        <v>368</v>
      </c>
      <c r="G34" s="37">
        <v>368</v>
      </c>
      <c r="H34" s="38">
        <v>368</v>
      </c>
      <c r="I34" s="39">
        <v>368</v>
      </c>
    </row>
    <row r="35" spans="1:9" ht="12.95" customHeight="1" x14ac:dyDescent="0.15">
      <c r="A35" s="15"/>
      <c r="B35" s="24" t="s">
        <v>9</v>
      </c>
      <c r="C35" s="40">
        <f t="shared" ref="C35:I35" si="8">SUM(C28:C34)</f>
        <v>1047</v>
      </c>
      <c r="D35" s="41">
        <f t="shared" si="8"/>
        <v>1726</v>
      </c>
      <c r="E35" s="40">
        <f t="shared" si="8"/>
        <v>2405</v>
      </c>
      <c r="F35" s="41">
        <f t="shared" si="8"/>
        <v>3084</v>
      </c>
      <c r="G35" s="40">
        <f t="shared" si="8"/>
        <v>3763</v>
      </c>
      <c r="H35" s="41">
        <f t="shared" si="8"/>
        <v>4442</v>
      </c>
      <c r="I35" s="42">
        <f t="shared" si="8"/>
        <v>5121</v>
      </c>
    </row>
    <row r="36" spans="1:9" ht="12.95" customHeight="1" x14ac:dyDescent="0.15">
      <c r="A36" s="15"/>
      <c r="B36" s="7" t="s">
        <v>78</v>
      </c>
      <c r="C36" s="32">
        <f>ROUND((C35)*83/1000,0)</f>
        <v>87</v>
      </c>
      <c r="D36" s="32">
        <f t="shared" ref="D36:I36" si="9">ROUND((D35)*83/1000,0)</f>
        <v>143</v>
      </c>
      <c r="E36" s="32">
        <f t="shared" si="9"/>
        <v>200</v>
      </c>
      <c r="F36" s="32">
        <f t="shared" si="9"/>
        <v>256</v>
      </c>
      <c r="G36" s="32">
        <f t="shared" si="9"/>
        <v>312</v>
      </c>
      <c r="H36" s="32">
        <f t="shared" si="9"/>
        <v>369</v>
      </c>
      <c r="I36" s="33">
        <f t="shared" si="9"/>
        <v>425</v>
      </c>
    </row>
    <row r="37" spans="1:9" ht="12.95" customHeight="1" x14ac:dyDescent="0.15">
      <c r="A37" s="15"/>
      <c r="B37" s="7" t="s">
        <v>76</v>
      </c>
      <c r="C37" s="32">
        <f>ROUND((C35)*27/1000,0)</f>
        <v>28</v>
      </c>
      <c r="D37" s="32">
        <f t="shared" ref="D37:I37" si="10">ROUND((D35)*27/1000,0)</f>
        <v>47</v>
      </c>
      <c r="E37" s="32">
        <f t="shared" si="10"/>
        <v>65</v>
      </c>
      <c r="F37" s="32">
        <f t="shared" si="10"/>
        <v>83</v>
      </c>
      <c r="G37" s="32">
        <f t="shared" si="10"/>
        <v>102</v>
      </c>
      <c r="H37" s="32">
        <f t="shared" si="10"/>
        <v>120</v>
      </c>
      <c r="I37" s="33">
        <f t="shared" si="10"/>
        <v>138</v>
      </c>
    </row>
    <row r="38" spans="1:9" ht="12.95" customHeight="1" x14ac:dyDescent="0.15">
      <c r="A38" s="15"/>
      <c r="B38" s="116" t="s">
        <v>77</v>
      </c>
      <c r="C38" s="32">
        <f>ROUND((C35)*16/1000,0)</f>
        <v>17</v>
      </c>
      <c r="D38" s="32">
        <f t="shared" ref="D38:I38" si="11">ROUND((D35)*16/1000,0)</f>
        <v>28</v>
      </c>
      <c r="E38" s="32">
        <f t="shared" si="11"/>
        <v>38</v>
      </c>
      <c r="F38" s="32">
        <f t="shared" si="11"/>
        <v>49</v>
      </c>
      <c r="G38" s="32">
        <f t="shared" si="11"/>
        <v>60</v>
      </c>
      <c r="H38" s="32">
        <f t="shared" si="11"/>
        <v>71</v>
      </c>
      <c r="I38" s="33">
        <f t="shared" si="11"/>
        <v>82</v>
      </c>
    </row>
    <row r="39" spans="1:9" ht="12.95" customHeight="1" x14ac:dyDescent="0.15">
      <c r="A39" s="15"/>
      <c r="B39" s="10" t="s">
        <v>11</v>
      </c>
      <c r="C39" s="37">
        <f>ROUNDDOWN((C35+C36+C37+C38)*11.1,0)</f>
        <v>13086</v>
      </c>
      <c r="D39" s="37">
        <f t="shared" ref="D39:H39" si="12">ROUNDDOWN((D35+D36+D37+D38)*11.1,0)</f>
        <v>21578</v>
      </c>
      <c r="E39" s="37">
        <f t="shared" si="12"/>
        <v>30058</v>
      </c>
      <c r="F39" s="37">
        <f t="shared" si="12"/>
        <v>38539</v>
      </c>
      <c r="G39" s="37">
        <f t="shared" si="12"/>
        <v>47030</v>
      </c>
      <c r="H39" s="37">
        <f t="shared" si="12"/>
        <v>55522</v>
      </c>
      <c r="I39" s="36">
        <f>ROUNDDOWN((I35+I36+I37+I38)*11.1,0)</f>
        <v>64002</v>
      </c>
    </row>
    <row r="40" spans="1:9" ht="12.95" customHeight="1" x14ac:dyDescent="0.15">
      <c r="A40" s="15"/>
      <c r="B40" s="11" t="s">
        <v>17</v>
      </c>
      <c r="C40" s="37">
        <f>ROUNDDOWN(C39*0.9,0)</f>
        <v>11777</v>
      </c>
      <c r="D40" s="37">
        <f t="shared" ref="D40:I40" si="13">ROUNDDOWN(D39*0.9,0)</f>
        <v>19420</v>
      </c>
      <c r="E40" s="37">
        <f t="shared" si="13"/>
        <v>27052</v>
      </c>
      <c r="F40" s="37">
        <f t="shared" si="13"/>
        <v>34685</v>
      </c>
      <c r="G40" s="37">
        <f t="shared" si="13"/>
        <v>42327</v>
      </c>
      <c r="H40" s="37">
        <f t="shared" si="13"/>
        <v>49969</v>
      </c>
      <c r="I40" s="39">
        <f t="shared" si="13"/>
        <v>57601</v>
      </c>
    </row>
    <row r="41" spans="1:9" ht="12.95" customHeight="1" x14ac:dyDescent="0.15">
      <c r="A41" s="15"/>
      <c r="B41" s="9" t="s">
        <v>12</v>
      </c>
      <c r="C41" s="34">
        <f>C39-C40</f>
        <v>1309</v>
      </c>
      <c r="D41" s="34">
        <f t="shared" ref="D41:I41" si="14">D39-D40</f>
        <v>2158</v>
      </c>
      <c r="E41" s="34">
        <f t="shared" si="14"/>
        <v>3006</v>
      </c>
      <c r="F41" s="34">
        <f t="shared" si="14"/>
        <v>3854</v>
      </c>
      <c r="G41" s="34">
        <f t="shared" si="14"/>
        <v>4703</v>
      </c>
      <c r="H41" s="34">
        <f t="shared" si="14"/>
        <v>5553</v>
      </c>
      <c r="I41" s="36">
        <f t="shared" si="14"/>
        <v>6401</v>
      </c>
    </row>
    <row r="42" spans="1:9" ht="12.95" customHeight="1" x14ac:dyDescent="0.15">
      <c r="A42" s="15"/>
      <c r="B42" s="10" t="s">
        <v>13</v>
      </c>
      <c r="C42" s="37">
        <f>+C21</f>
        <v>1330</v>
      </c>
      <c r="D42" s="37">
        <f>SUM(C42+420)</f>
        <v>1750</v>
      </c>
      <c r="E42" s="37">
        <f>+E21</f>
        <v>3500</v>
      </c>
      <c r="F42" s="37">
        <f t="shared" ref="F42:I42" si="15">+F21</f>
        <v>5250</v>
      </c>
      <c r="G42" s="37">
        <f t="shared" si="15"/>
        <v>7000</v>
      </c>
      <c r="H42" s="37">
        <f t="shared" si="15"/>
        <v>8750</v>
      </c>
      <c r="I42" s="39">
        <f t="shared" si="15"/>
        <v>10500</v>
      </c>
    </row>
    <row r="43" spans="1:9" ht="12.95" customHeight="1" x14ac:dyDescent="0.15">
      <c r="A43" s="15"/>
      <c r="B43" s="10" t="s">
        <v>14</v>
      </c>
      <c r="C43" s="37">
        <v>2100</v>
      </c>
      <c r="D43" s="37">
        <f>SUM(C43*2)</f>
        <v>4200</v>
      </c>
      <c r="E43" s="37">
        <f>SUM(C43*3)</f>
        <v>6300</v>
      </c>
      <c r="F43" s="37">
        <f>SUM(C43*4)</f>
        <v>8400</v>
      </c>
      <c r="G43" s="37" t="s">
        <v>79</v>
      </c>
      <c r="H43" s="37">
        <f>SUM(C43*6)</f>
        <v>12600</v>
      </c>
      <c r="I43" s="39">
        <f>SUM(C43*7)</f>
        <v>14700</v>
      </c>
    </row>
    <row r="44" spans="1:9" ht="12.95" customHeight="1" thickBot="1" x14ac:dyDescent="0.2">
      <c r="A44" s="15"/>
      <c r="B44" s="12" t="s">
        <v>15</v>
      </c>
      <c r="C44" s="88">
        <v>100</v>
      </c>
      <c r="D44" s="89">
        <v>100</v>
      </c>
      <c r="E44" s="88">
        <v>200</v>
      </c>
      <c r="F44" s="89">
        <v>300</v>
      </c>
      <c r="G44" s="88">
        <v>400</v>
      </c>
      <c r="H44" s="89">
        <v>500</v>
      </c>
      <c r="I44" s="90">
        <v>600</v>
      </c>
    </row>
    <row r="45" spans="1:9" s="66" customFormat="1" ht="18.75" customHeight="1" thickBot="1" x14ac:dyDescent="0.2">
      <c r="A45" s="62"/>
      <c r="B45" s="63" t="s">
        <v>16</v>
      </c>
      <c r="C45" s="64">
        <f>SUM(C41:C44)</f>
        <v>4839</v>
      </c>
      <c r="D45" s="64">
        <f t="shared" ref="D45:I45" si="16">SUM(D41:D44)</f>
        <v>8208</v>
      </c>
      <c r="E45" s="64">
        <f t="shared" si="16"/>
        <v>13006</v>
      </c>
      <c r="F45" s="64">
        <f t="shared" si="16"/>
        <v>17804</v>
      </c>
      <c r="G45" s="64">
        <f t="shared" si="16"/>
        <v>12103</v>
      </c>
      <c r="H45" s="64">
        <f t="shared" si="16"/>
        <v>27403</v>
      </c>
      <c r="I45" s="65">
        <f t="shared" si="16"/>
        <v>32201</v>
      </c>
    </row>
    <row r="46" spans="1:9" s="1" customFormat="1" ht="18.75" customHeight="1" x14ac:dyDescent="0.15">
      <c r="B46" s="27"/>
      <c r="C46" s="28"/>
      <c r="D46" s="28"/>
      <c r="E46" s="28"/>
      <c r="F46" s="28"/>
      <c r="G46" s="28"/>
      <c r="H46" s="28"/>
      <c r="I46" s="28"/>
    </row>
    <row r="47" spans="1:9" ht="22.5" customHeight="1" x14ac:dyDescent="0.15">
      <c r="G47" s="118" t="s">
        <v>84</v>
      </c>
      <c r="H47" s="118"/>
      <c r="I47" s="118"/>
    </row>
    <row r="48" spans="1:9" ht="14.25" x14ac:dyDescent="0.15">
      <c r="A48" s="115" t="s">
        <v>26</v>
      </c>
      <c r="B48" s="1"/>
    </row>
    <row r="49" spans="1:9" ht="13.5" customHeight="1" thickBot="1" x14ac:dyDescent="0.2">
      <c r="A49" s="1"/>
      <c r="B49" s="1"/>
      <c r="H49" s="104" t="s">
        <v>43</v>
      </c>
      <c r="I49" s="104"/>
    </row>
    <row r="50" spans="1:9" ht="18" customHeight="1" thickBot="1" x14ac:dyDescent="0.2">
      <c r="A50" s="29"/>
      <c r="B50" s="25" t="s">
        <v>18</v>
      </c>
      <c r="C50" s="13"/>
      <c r="D50" s="13"/>
      <c r="E50" s="13"/>
      <c r="F50" s="5"/>
      <c r="G50" s="5"/>
      <c r="H50" s="5"/>
      <c r="I50" s="6"/>
    </row>
    <row r="51" spans="1:9" ht="12.95" customHeight="1" x14ac:dyDescent="0.15">
      <c r="A51" s="31" t="s">
        <v>19</v>
      </c>
      <c r="B51" s="19" t="s">
        <v>0</v>
      </c>
      <c r="C51" s="17" t="s">
        <v>2</v>
      </c>
      <c r="D51" s="16" t="s">
        <v>3</v>
      </c>
      <c r="E51" s="17" t="s">
        <v>4</v>
      </c>
      <c r="F51" s="16" t="s">
        <v>5</v>
      </c>
      <c r="G51" s="17" t="s">
        <v>6</v>
      </c>
      <c r="H51" s="16" t="s">
        <v>7</v>
      </c>
      <c r="I51" s="20" t="s">
        <v>8</v>
      </c>
    </row>
    <row r="52" spans="1:9" ht="12.95" customHeight="1" x14ac:dyDescent="0.15">
      <c r="A52" s="15"/>
      <c r="B52" s="21" t="s">
        <v>1</v>
      </c>
      <c r="C52" s="32">
        <v>696</v>
      </c>
      <c r="D52" s="32">
        <f>SUM(C52*2)</f>
        <v>1392</v>
      </c>
      <c r="E52" s="32">
        <f>SUM(C52*3)</f>
        <v>2088</v>
      </c>
      <c r="F52" s="43">
        <f>SUM(C52*4)</f>
        <v>2784</v>
      </c>
      <c r="G52" s="32">
        <f>SUM(C52*5)</f>
        <v>3480</v>
      </c>
      <c r="H52" s="43">
        <f>SUM(C52*6)</f>
        <v>4176</v>
      </c>
      <c r="I52" s="33">
        <f>SUM(C52*7)</f>
        <v>4872</v>
      </c>
    </row>
    <row r="53" spans="1:9" ht="12.95" customHeight="1" x14ac:dyDescent="0.15">
      <c r="A53" s="15"/>
      <c r="B53" s="22" t="s">
        <v>40</v>
      </c>
      <c r="C53" s="34">
        <v>12</v>
      </c>
      <c r="D53" s="35">
        <v>24</v>
      </c>
      <c r="E53" s="34">
        <v>36</v>
      </c>
      <c r="F53" s="35">
        <v>48</v>
      </c>
      <c r="G53" s="34">
        <v>60</v>
      </c>
      <c r="H53" s="35">
        <v>72</v>
      </c>
      <c r="I53" s="36">
        <v>84</v>
      </c>
    </row>
    <row r="54" spans="1:9" ht="12.95" customHeight="1" x14ac:dyDescent="0.15">
      <c r="A54" s="15"/>
      <c r="B54" s="23" t="s">
        <v>62</v>
      </c>
      <c r="C54" s="37">
        <v>4</v>
      </c>
      <c r="D54" s="38">
        <f>SUM(C54*2)</f>
        <v>8</v>
      </c>
      <c r="E54" s="37">
        <f>SUM(C54*3)</f>
        <v>12</v>
      </c>
      <c r="F54" s="38">
        <f>SUM(C54*4)</f>
        <v>16</v>
      </c>
      <c r="G54" s="37">
        <f>SUM(C54*5)</f>
        <v>20</v>
      </c>
      <c r="H54" s="38">
        <f>SUM(C54*6)</f>
        <v>24</v>
      </c>
      <c r="I54" s="39">
        <f>SUM(C54*7)</f>
        <v>28</v>
      </c>
    </row>
    <row r="55" spans="1:9" ht="12.95" customHeight="1" x14ac:dyDescent="0.15">
      <c r="A55" s="15"/>
      <c r="B55" s="23" t="s">
        <v>63</v>
      </c>
      <c r="C55" s="37">
        <v>8</v>
      </c>
      <c r="D55" s="38">
        <f>SUM(C55*2)</f>
        <v>16</v>
      </c>
      <c r="E55" s="37">
        <f>SUM(C55*3)</f>
        <v>24</v>
      </c>
      <c r="F55" s="38">
        <f>SUM(C55*4)</f>
        <v>32</v>
      </c>
      <c r="G55" s="37">
        <f>SUM(C55*5)</f>
        <v>40</v>
      </c>
      <c r="H55" s="38">
        <f>SUM(C55*6)</f>
        <v>48</v>
      </c>
      <c r="I55" s="39">
        <f>SUM(C55*7)</f>
        <v>56</v>
      </c>
    </row>
    <row r="56" spans="1:9" ht="12.95" customHeight="1" x14ac:dyDescent="0.15">
      <c r="A56" s="15"/>
      <c r="B56" s="23" t="s">
        <v>51</v>
      </c>
      <c r="C56" s="37">
        <v>18</v>
      </c>
      <c r="D56" s="38">
        <f>SUM(C56*2)</f>
        <v>36</v>
      </c>
      <c r="E56" s="37">
        <f>SUM(C56*3)</f>
        <v>54</v>
      </c>
      <c r="F56" s="38">
        <f>SUM(C56*4)</f>
        <v>72</v>
      </c>
      <c r="G56" s="37">
        <f>SUM(C56*5)</f>
        <v>90</v>
      </c>
      <c r="H56" s="38">
        <f>SUM(C56*6)</f>
        <v>108</v>
      </c>
      <c r="I56" s="39">
        <f>SUM(C56*7)</f>
        <v>126</v>
      </c>
    </row>
    <row r="57" spans="1:9" ht="12.95" customHeight="1" x14ac:dyDescent="0.15">
      <c r="A57" s="15"/>
      <c r="B57" s="23" t="s">
        <v>70</v>
      </c>
      <c r="C57" s="37">
        <v>18</v>
      </c>
      <c r="D57" s="38">
        <f>SUM(C57*2)</f>
        <v>36</v>
      </c>
      <c r="E57" s="37">
        <f>SUM(C57*3)</f>
        <v>54</v>
      </c>
      <c r="F57" s="38">
        <f>SUM(C57*4)</f>
        <v>72</v>
      </c>
      <c r="G57" s="37">
        <f>SUM(C57*5)</f>
        <v>90</v>
      </c>
      <c r="H57" s="38">
        <f>SUM(C57*6)</f>
        <v>108</v>
      </c>
      <c r="I57" s="39">
        <f>SUM(C57*7)</f>
        <v>126</v>
      </c>
    </row>
    <row r="58" spans="1:9" ht="12.95" customHeight="1" x14ac:dyDescent="0.15">
      <c r="A58" s="15"/>
      <c r="B58" s="23" t="s">
        <v>10</v>
      </c>
      <c r="C58" s="37">
        <v>368</v>
      </c>
      <c r="D58" s="37">
        <v>368</v>
      </c>
      <c r="E58" s="38">
        <v>368</v>
      </c>
      <c r="F58" s="37">
        <v>368</v>
      </c>
      <c r="G58" s="38">
        <v>368</v>
      </c>
      <c r="H58" s="37">
        <v>368</v>
      </c>
      <c r="I58" s="44">
        <v>368</v>
      </c>
    </row>
    <row r="59" spans="1:9" ht="12.95" customHeight="1" x14ac:dyDescent="0.15">
      <c r="A59" s="15"/>
      <c r="B59" s="24" t="s">
        <v>9</v>
      </c>
      <c r="C59" s="40">
        <f t="shared" ref="C59:I59" si="17">SUM(C52:C58)</f>
        <v>1124</v>
      </c>
      <c r="D59" s="41">
        <f t="shared" si="17"/>
        <v>1880</v>
      </c>
      <c r="E59" s="40">
        <f t="shared" si="17"/>
        <v>2636</v>
      </c>
      <c r="F59" s="41">
        <f t="shared" si="17"/>
        <v>3392</v>
      </c>
      <c r="G59" s="40">
        <f t="shared" si="17"/>
        <v>4148</v>
      </c>
      <c r="H59" s="41">
        <f t="shared" si="17"/>
        <v>4904</v>
      </c>
      <c r="I59" s="42">
        <f t="shared" si="17"/>
        <v>5660</v>
      </c>
    </row>
    <row r="60" spans="1:9" ht="12.95" customHeight="1" x14ac:dyDescent="0.15">
      <c r="A60" s="15"/>
      <c r="B60" s="7" t="s">
        <v>78</v>
      </c>
      <c r="C60" s="32">
        <f>ROUND((C59)*83/1000,0)</f>
        <v>93</v>
      </c>
      <c r="D60" s="32">
        <f t="shared" ref="D60:I60" si="18">ROUND((D59)*111/1000,0)</f>
        <v>209</v>
      </c>
      <c r="E60" s="32">
        <f t="shared" si="18"/>
        <v>293</v>
      </c>
      <c r="F60" s="32">
        <f t="shared" si="18"/>
        <v>377</v>
      </c>
      <c r="G60" s="32">
        <f t="shared" si="18"/>
        <v>460</v>
      </c>
      <c r="H60" s="32">
        <f t="shared" si="18"/>
        <v>544</v>
      </c>
      <c r="I60" s="33">
        <f t="shared" si="18"/>
        <v>628</v>
      </c>
    </row>
    <row r="61" spans="1:9" ht="12.95" customHeight="1" x14ac:dyDescent="0.15">
      <c r="A61" s="15"/>
      <c r="B61" s="7" t="s">
        <v>76</v>
      </c>
      <c r="C61" s="32">
        <f>ROUND((C59)*27/1000,0)</f>
        <v>30</v>
      </c>
      <c r="D61" s="32">
        <f t="shared" ref="D61:I61" si="19">ROUND((D59)*27/1000,0)</f>
        <v>51</v>
      </c>
      <c r="E61" s="32">
        <f t="shared" si="19"/>
        <v>71</v>
      </c>
      <c r="F61" s="32">
        <f t="shared" si="19"/>
        <v>92</v>
      </c>
      <c r="G61" s="32">
        <f t="shared" si="19"/>
        <v>112</v>
      </c>
      <c r="H61" s="32">
        <f t="shared" si="19"/>
        <v>132</v>
      </c>
      <c r="I61" s="33">
        <f t="shared" si="19"/>
        <v>153</v>
      </c>
    </row>
    <row r="62" spans="1:9" ht="12.95" customHeight="1" x14ac:dyDescent="0.15">
      <c r="A62" s="15"/>
      <c r="B62" s="116" t="s">
        <v>77</v>
      </c>
      <c r="C62" s="32">
        <f>ROUND((C59)*16/1000,0)</f>
        <v>18</v>
      </c>
      <c r="D62" s="32">
        <f t="shared" ref="D62:I62" si="20">ROUND((D59)*16/1000,0)</f>
        <v>30</v>
      </c>
      <c r="E62" s="32">
        <f t="shared" si="20"/>
        <v>42</v>
      </c>
      <c r="F62" s="32">
        <f t="shared" si="20"/>
        <v>54</v>
      </c>
      <c r="G62" s="32">
        <f t="shared" si="20"/>
        <v>66</v>
      </c>
      <c r="H62" s="32">
        <f t="shared" si="20"/>
        <v>78</v>
      </c>
      <c r="I62" s="33">
        <f t="shared" si="20"/>
        <v>91</v>
      </c>
    </row>
    <row r="63" spans="1:9" ht="12.95" customHeight="1" x14ac:dyDescent="0.15">
      <c r="A63" s="15"/>
      <c r="B63" s="10" t="s">
        <v>11</v>
      </c>
      <c r="C63" s="37">
        <f>ROUNDDOWN((C59+C60+C61+C62)*11.1,0)</f>
        <v>14041</v>
      </c>
      <c r="D63" s="37">
        <f>ROUNDDOWN((D59+D60+D61+D62)*11.1,0)</f>
        <v>24087</v>
      </c>
      <c r="E63" s="37">
        <f t="shared" ref="E63" si="21">ROUNDDOWN((E59+E60+E61+E62)*11.1,0)</f>
        <v>33766</v>
      </c>
      <c r="F63" s="37">
        <f t="shared" ref="F63" si="22">ROUNDDOWN((F59+F60+F61+F62)*11.1,0)</f>
        <v>43456</v>
      </c>
      <c r="G63" s="37">
        <f t="shared" ref="G63" si="23">ROUNDDOWN((G59+G60+G61+G62)*11.1,0)</f>
        <v>53124</v>
      </c>
      <c r="H63" s="37">
        <f t="shared" ref="H63" si="24">ROUNDDOWN((H59+H60+H61+H62)*11.1,0)</f>
        <v>62803</v>
      </c>
      <c r="I63" s="39">
        <f>ROUNDDOWN((I59+I60+I61+I62)*11.1,0)</f>
        <v>72505</v>
      </c>
    </row>
    <row r="64" spans="1:9" ht="12.95" customHeight="1" x14ac:dyDescent="0.15">
      <c r="A64" s="15"/>
      <c r="B64" s="11" t="s">
        <v>17</v>
      </c>
      <c r="C64" s="37">
        <f>ROUNDDOWN(C63*0.9,0)</f>
        <v>12636</v>
      </c>
      <c r="D64" s="37">
        <f t="shared" ref="D64:I64" si="25">ROUNDDOWN(D63*0.9,0)</f>
        <v>21678</v>
      </c>
      <c r="E64" s="37">
        <f t="shared" si="25"/>
        <v>30389</v>
      </c>
      <c r="F64" s="37">
        <f t="shared" si="25"/>
        <v>39110</v>
      </c>
      <c r="G64" s="37">
        <f t="shared" si="25"/>
        <v>47811</v>
      </c>
      <c r="H64" s="37">
        <f t="shared" si="25"/>
        <v>56522</v>
      </c>
      <c r="I64" s="39">
        <f t="shared" si="25"/>
        <v>65254</v>
      </c>
    </row>
    <row r="65" spans="1:9" ht="12.95" customHeight="1" x14ac:dyDescent="0.15">
      <c r="A65" s="15"/>
      <c r="B65" s="9" t="s">
        <v>12</v>
      </c>
      <c r="C65" s="34">
        <f>C63-C64</f>
        <v>1405</v>
      </c>
      <c r="D65" s="34">
        <f t="shared" ref="D65:I65" si="26">D63-D64</f>
        <v>2409</v>
      </c>
      <c r="E65" s="34">
        <f t="shared" si="26"/>
        <v>3377</v>
      </c>
      <c r="F65" s="34">
        <f t="shared" si="26"/>
        <v>4346</v>
      </c>
      <c r="G65" s="34">
        <f t="shared" si="26"/>
        <v>5313</v>
      </c>
      <c r="H65" s="34">
        <f t="shared" si="26"/>
        <v>6281</v>
      </c>
      <c r="I65" s="36">
        <f t="shared" si="26"/>
        <v>7251</v>
      </c>
    </row>
    <row r="66" spans="1:9" ht="12.95" customHeight="1" x14ac:dyDescent="0.15">
      <c r="A66" s="15"/>
      <c r="B66" s="10" t="s">
        <v>13</v>
      </c>
      <c r="C66" s="37">
        <v>1330</v>
      </c>
      <c r="D66" s="37">
        <f>SUM(C66+420)</f>
        <v>1750</v>
      </c>
      <c r="E66" s="37">
        <f>SUM(D66+1750)</f>
        <v>3500</v>
      </c>
      <c r="F66" s="37">
        <f>SUM(E66+1750)</f>
        <v>5250</v>
      </c>
      <c r="G66" s="37">
        <f>SUM(F66+1750)</f>
        <v>7000</v>
      </c>
      <c r="H66" s="37">
        <f>SUM(G66+1750)</f>
        <v>8750</v>
      </c>
      <c r="I66" s="39">
        <f>SUM(H66+1750)</f>
        <v>10500</v>
      </c>
    </row>
    <row r="67" spans="1:9" ht="12.95" customHeight="1" x14ac:dyDescent="0.15">
      <c r="A67" s="15"/>
      <c r="B67" s="10" t="s">
        <v>14</v>
      </c>
      <c r="C67" s="37">
        <v>2100</v>
      </c>
      <c r="D67" s="37">
        <f>SUM(C67*2)</f>
        <v>4200</v>
      </c>
      <c r="E67" s="37">
        <f>SUM(C67*3)</f>
        <v>6300</v>
      </c>
      <c r="F67" s="37">
        <f>SUM(C67*4)</f>
        <v>8400</v>
      </c>
      <c r="G67" s="37">
        <f>SUM(C67*5)</f>
        <v>10500</v>
      </c>
      <c r="H67" s="37">
        <f>SUM(C67*6)</f>
        <v>12600</v>
      </c>
      <c r="I67" s="39">
        <f>SUM(C67*7)</f>
        <v>14700</v>
      </c>
    </row>
    <row r="68" spans="1:9" ht="12.95" customHeight="1" thickBot="1" x14ac:dyDescent="0.2">
      <c r="A68" s="15"/>
      <c r="B68" s="12" t="s">
        <v>15</v>
      </c>
      <c r="C68" s="88">
        <v>100</v>
      </c>
      <c r="D68" s="89">
        <v>100</v>
      </c>
      <c r="E68" s="88">
        <v>200</v>
      </c>
      <c r="F68" s="89">
        <v>300</v>
      </c>
      <c r="G68" s="88">
        <v>400</v>
      </c>
      <c r="H68" s="89">
        <v>500</v>
      </c>
      <c r="I68" s="90">
        <v>600</v>
      </c>
    </row>
    <row r="69" spans="1:9" s="66" customFormat="1" ht="18.75" customHeight="1" thickBot="1" x14ac:dyDescent="0.2">
      <c r="A69" s="62"/>
      <c r="B69" s="63" t="s">
        <v>16</v>
      </c>
      <c r="C69" s="64">
        <f t="shared" ref="C69:I69" si="27">SUM(C65:C68)</f>
        <v>4935</v>
      </c>
      <c r="D69" s="64">
        <f t="shared" si="27"/>
        <v>8459</v>
      </c>
      <c r="E69" s="64">
        <f t="shared" si="27"/>
        <v>13377</v>
      </c>
      <c r="F69" s="64">
        <f t="shared" si="27"/>
        <v>18296</v>
      </c>
      <c r="G69" s="64">
        <f t="shared" si="27"/>
        <v>23213</v>
      </c>
      <c r="H69" s="64">
        <f t="shared" si="27"/>
        <v>28131</v>
      </c>
      <c r="I69" s="65">
        <f t="shared" si="27"/>
        <v>33051</v>
      </c>
    </row>
    <row r="70" spans="1:9" ht="25.5" customHeight="1" thickBot="1" x14ac:dyDescent="0.2">
      <c r="A70" s="2"/>
    </row>
    <row r="71" spans="1:9" ht="18" customHeight="1" thickBot="1" x14ac:dyDescent="0.2">
      <c r="A71" s="29"/>
      <c r="B71" s="25" t="s">
        <v>18</v>
      </c>
      <c r="C71" s="13"/>
      <c r="D71" s="13"/>
      <c r="E71" s="13"/>
      <c r="F71" s="5"/>
      <c r="G71" s="5"/>
      <c r="H71" s="5"/>
      <c r="I71" s="6"/>
    </row>
    <row r="72" spans="1:9" ht="12.95" customHeight="1" x14ac:dyDescent="0.15">
      <c r="A72" s="31" t="s">
        <v>20</v>
      </c>
      <c r="B72" s="19" t="s">
        <v>0</v>
      </c>
      <c r="C72" s="17" t="s">
        <v>2</v>
      </c>
      <c r="D72" s="16" t="s">
        <v>3</v>
      </c>
      <c r="E72" s="17" t="s">
        <v>4</v>
      </c>
      <c r="F72" s="16" t="s">
        <v>5</v>
      </c>
      <c r="G72" s="17" t="s">
        <v>6</v>
      </c>
      <c r="H72" s="16" t="s">
        <v>7</v>
      </c>
      <c r="I72" s="18" t="s">
        <v>8</v>
      </c>
    </row>
    <row r="73" spans="1:9" ht="12.95" customHeight="1" x14ac:dyDescent="0.15">
      <c r="A73" s="31"/>
      <c r="B73" s="7" t="s">
        <v>1</v>
      </c>
      <c r="C73" s="61">
        <v>764</v>
      </c>
      <c r="D73" s="43">
        <f>SUM(C73*2)</f>
        <v>1528</v>
      </c>
      <c r="E73" s="32">
        <f>SUM(C73*3)</f>
        <v>2292</v>
      </c>
      <c r="F73" s="43">
        <f>SUM(C73*4)</f>
        <v>3056</v>
      </c>
      <c r="G73" s="32">
        <f>SUM(C73*5)</f>
        <v>3820</v>
      </c>
      <c r="H73" s="43">
        <f>SUM(C73*6)</f>
        <v>4584</v>
      </c>
      <c r="I73" s="33">
        <f>SUM(C73*7)</f>
        <v>5348</v>
      </c>
    </row>
    <row r="74" spans="1:9" ht="12.95" customHeight="1" x14ac:dyDescent="0.15">
      <c r="A74" s="15"/>
      <c r="B74" s="22" t="s">
        <v>40</v>
      </c>
      <c r="C74" s="34">
        <v>12</v>
      </c>
      <c r="D74" s="35">
        <v>24</v>
      </c>
      <c r="E74" s="34">
        <v>36</v>
      </c>
      <c r="F74" s="35">
        <v>48</v>
      </c>
      <c r="G74" s="34">
        <v>60</v>
      </c>
      <c r="H74" s="35">
        <v>72</v>
      </c>
      <c r="I74" s="36">
        <v>84</v>
      </c>
    </row>
    <row r="75" spans="1:9" ht="12.95" customHeight="1" x14ac:dyDescent="0.15">
      <c r="A75" s="15"/>
      <c r="B75" s="23" t="s">
        <v>62</v>
      </c>
      <c r="C75" s="37">
        <v>4</v>
      </c>
      <c r="D75" s="38">
        <f>SUM(C75*2)</f>
        <v>8</v>
      </c>
      <c r="E75" s="37">
        <f>SUM(C75*3)</f>
        <v>12</v>
      </c>
      <c r="F75" s="38">
        <f>SUM(C75*4)</f>
        <v>16</v>
      </c>
      <c r="G75" s="37">
        <f>SUM(C75*5)</f>
        <v>20</v>
      </c>
      <c r="H75" s="38">
        <f>SUM(C75*6)</f>
        <v>24</v>
      </c>
      <c r="I75" s="39">
        <f>SUM(C75*7)</f>
        <v>28</v>
      </c>
    </row>
    <row r="76" spans="1:9" ht="12.95" customHeight="1" x14ac:dyDescent="0.15">
      <c r="A76" s="15"/>
      <c r="B76" s="23" t="s">
        <v>63</v>
      </c>
      <c r="C76" s="37">
        <v>8</v>
      </c>
      <c r="D76" s="38">
        <f>SUM(C76*2)</f>
        <v>16</v>
      </c>
      <c r="E76" s="37">
        <f>SUM(C76*3)</f>
        <v>24</v>
      </c>
      <c r="F76" s="38">
        <f>SUM(C76*4)</f>
        <v>32</v>
      </c>
      <c r="G76" s="37">
        <f>SUM(C76*5)</f>
        <v>40</v>
      </c>
      <c r="H76" s="38">
        <f>SUM(C76*6)</f>
        <v>48</v>
      </c>
      <c r="I76" s="39">
        <f>SUM(C76*7)</f>
        <v>56</v>
      </c>
    </row>
    <row r="77" spans="1:9" ht="12.95" customHeight="1" x14ac:dyDescent="0.15">
      <c r="A77" s="15"/>
      <c r="B77" s="23" t="s">
        <v>51</v>
      </c>
      <c r="C77" s="37">
        <v>18</v>
      </c>
      <c r="D77" s="38">
        <f>SUM(C77*2)</f>
        <v>36</v>
      </c>
      <c r="E77" s="37">
        <f>SUM(C77*3)</f>
        <v>54</v>
      </c>
      <c r="F77" s="38">
        <f>SUM(C77*4)</f>
        <v>72</v>
      </c>
      <c r="G77" s="37">
        <f>SUM(C77*5)</f>
        <v>90</v>
      </c>
      <c r="H77" s="38">
        <f>SUM(C77*6)</f>
        <v>108</v>
      </c>
      <c r="I77" s="39">
        <f>SUM(C77*7)</f>
        <v>126</v>
      </c>
    </row>
    <row r="78" spans="1:9" ht="12.95" customHeight="1" x14ac:dyDescent="0.15">
      <c r="A78" s="15"/>
      <c r="B78" s="23" t="s">
        <v>70</v>
      </c>
      <c r="C78" s="37">
        <v>18</v>
      </c>
      <c r="D78" s="38">
        <f>SUM(C78*2)</f>
        <v>36</v>
      </c>
      <c r="E78" s="37">
        <f>SUM(C78*3)</f>
        <v>54</v>
      </c>
      <c r="F78" s="38">
        <f>SUM(C78*4)</f>
        <v>72</v>
      </c>
      <c r="G78" s="37">
        <f>SUM(C78*5)</f>
        <v>90</v>
      </c>
      <c r="H78" s="38">
        <f>SUM(C78*6)</f>
        <v>108</v>
      </c>
      <c r="I78" s="39">
        <f>SUM(C78*7)</f>
        <v>126</v>
      </c>
    </row>
    <row r="79" spans="1:9" ht="12.95" customHeight="1" x14ac:dyDescent="0.15">
      <c r="A79" s="15"/>
      <c r="B79" s="23" t="s">
        <v>10</v>
      </c>
      <c r="C79" s="37">
        <v>368</v>
      </c>
      <c r="D79" s="38">
        <v>368</v>
      </c>
      <c r="E79" s="37">
        <v>368</v>
      </c>
      <c r="F79" s="38">
        <v>368</v>
      </c>
      <c r="G79" s="37">
        <v>368</v>
      </c>
      <c r="H79" s="38">
        <v>368</v>
      </c>
      <c r="I79" s="39">
        <v>368</v>
      </c>
    </row>
    <row r="80" spans="1:9" ht="12.95" customHeight="1" x14ac:dyDescent="0.15">
      <c r="A80" s="15"/>
      <c r="B80" s="24" t="s">
        <v>9</v>
      </c>
      <c r="C80" s="40">
        <f t="shared" ref="C80:I80" si="28">SUM(C73:C79)</f>
        <v>1192</v>
      </c>
      <c r="D80" s="41">
        <f t="shared" si="28"/>
        <v>2016</v>
      </c>
      <c r="E80" s="40">
        <f t="shared" si="28"/>
        <v>2840</v>
      </c>
      <c r="F80" s="41">
        <f t="shared" si="28"/>
        <v>3664</v>
      </c>
      <c r="G80" s="40">
        <f t="shared" si="28"/>
        <v>4488</v>
      </c>
      <c r="H80" s="41">
        <f t="shared" si="28"/>
        <v>5312</v>
      </c>
      <c r="I80" s="42">
        <f t="shared" si="28"/>
        <v>6136</v>
      </c>
    </row>
    <row r="81" spans="1:9" ht="12.95" customHeight="1" x14ac:dyDescent="0.15">
      <c r="A81" s="15"/>
      <c r="B81" s="7" t="s">
        <v>78</v>
      </c>
      <c r="C81" s="32">
        <f>ROUND((C80)*83/1000,0)</f>
        <v>99</v>
      </c>
      <c r="D81" s="32">
        <f t="shared" ref="D81:I81" si="29">ROUND((D80)*83/1000,0)</f>
        <v>167</v>
      </c>
      <c r="E81" s="32">
        <f t="shared" si="29"/>
        <v>236</v>
      </c>
      <c r="F81" s="32">
        <f t="shared" si="29"/>
        <v>304</v>
      </c>
      <c r="G81" s="32">
        <f t="shared" si="29"/>
        <v>373</v>
      </c>
      <c r="H81" s="32">
        <f t="shared" si="29"/>
        <v>441</v>
      </c>
      <c r="I81" s="33">
        <f t="shared" si="29"/>
        <v>509</v>
      </c>
    </row>
    <row r="82" spans="1:9" ht="12.95" customHeight="1" x14ac:dyDescent="0.15">
      <c r="A82" s="15"/>
      <c r="B82" s="7" t="s">
        <v>76</v>
      </c>
      <c r="C82" s="32">
        <f>ROUND((C80)*27/1000,0)</f>
        <v>32</v>
      </c>
      <c r="D82" s="32">
        <f t="shared" ref="D82:I82" si="30">ROUND((D80)*27/1000,0)</f>
        <v>54</v>
      </c>
      <c r="E82" s="32">
        <f t="shared" si="30"/>
        <v>77</v>
      </c>
      <c r="F82" s="32">
        <f t="shared" si="30"/>
        <v>99</v>
      </c>
      <c r="G82" s="32">
        <f t="shared" si="30"/>
        <v>121</v>
      </c>
      <c r="H82" s="32">
        <f t="shared" si="30"/>
        <v>143</v>
      </c>
      <c r="I82" s="33">
        <f t="shared" si="30"/>
        <v>166</v>
      </c>
    </row>
    <row r="83" spans="1:9" ht="12.95" customHeight="1" x14ac:dyDescent="0.15">
      <c r="A83" s="15"/>
      <c r="B83" s="116" t="s">
        <v>77</v>
      </c>
      <c r="C83" s="32">
        <f>ROUND((C80)*16/1000,0)</f>
        <v>19</v>
      </c>
      <c r="D83" s="32">
        <f t="shared" ref="D83:I83" si="31">ROUND((D80)*16/1000,0)</f>
        <v>32</v>
      </c>
      <c r="E83" s="32">
        <f t="shared" si="31"/>
        <v>45</v>
      </c>
      <c r="F83" s="32">
        <f t="shared" si="31"/>
        <v>59</v>
      </c>
      <c r="G83" s="32">
        <f t="shared" si="31"/>
        <v>72</v>
      </c>
      <c r="H83" s="32">
        <f t="shared" si="31"/>
        <v>85</v>
      </c>
      <c r="I83" s="33">
        <f t="shared" si="31"/>
        <v>98</v>
      </c>
    </row>
    <row r="84" spans="1:9" ht="12.95" customHeight="1" x14ac:dyDescent="0.15">
      <c r="A84" s="15"/>
      <c r="B84" s="10" t="s">
        <v>11</v>
      </c>
      <c r="C84" s="37">
        <f>ROUNDDOWN((C80+C81+C82+C83)*11.1,0)</f>
        <v>14896</v>
      </c>
      <c r="D84" s="37">
        <f>ROUNDDOWN((D80+D81+D82+D83)*11.1,0)</f>
        <v>25185</v>
      </c>
      <c r="E84" s="37">
        <f t="shared" ref="E84" si="32">ROUNDDOWN((E80+E81+E82+E83)*11.1,0)</f>
        <v>35497</v>
      </c>
      <c r="F84" s="37">
        <f t="shared" ref="F84" si="33">ROUNDDOWN((F80+F81+F82+F83)*11.1,0)</f>
        <v>45798</v>
      </c>
      <c r="G84" s="37">
        <f t="shared" ref="G84" si="34">ROUNDDOWN((G80+G81+G82+G83)*11.1,0)</f>
        <v>56099</v>
      </c>
      <c r="H84" s="37">
        <f t="shared" ref="H84" si="35">ROUNDDOWN((H80+H81+H82+H83)*11.1,0)</f>
        <v>66389</v>
      </c>
      <c r="I84" s="39">
        <f>ROUNDDOWN((I80+I81+I82+I83)*11.1,0)</f>
        <v>76689</v>
      </c>
    </row>
    <row r="85" spans="1:9" ht="12.95" customHeight="1" x14ac:dyDescent="0.15">
      <c r="A85" s="15"/>
      <c r="B85" s="11" t="s">
        <v>17</v>
      </c>
      <c r="C85" s="37">
        <f>ROUNDDOWN(C84*0.9,0)</f>
        <v>13406</v>
      </c>
      <c r="D85" s="37">
        <f t="shared" ref="D85:I85" si="36">ROUNDDOWN(D84*0.9,0)</f>
        <v>22666</v>
      </c>
      <c r="E85" s="37">
        <f t="shared" si="36"/>
        <v>31947</v>
      </c>
      <c r="F85" s="37">
        <f t="shared" si="36"/>
        <v>41218</v>
      </c>
      <c r="G85" s="37">
        <f t="shared" si="36"/>
        <v>50489</v>
      </c>
      <c r="H85" s="37">
        <f t="shared" si="36"/>
        <v>59750</v>
      </c>
      <c r="I85" s="39">
        <f t="shared" si="36"/>
        <v>69020</v>
      </c>
    </row>
    <row r="86" spans="1:9" ht="12.95" customHeight="1" x14ac:dyDescent="0.15">
      <c r="A86" s="15"/>
      <c r="B86" s="9" t="s">
        <v>12</v>
      </c>
      <c r="C86" s="34">
        <f>C84-C85</f>
        <v>1490</v>
      </c>
      <c r="D86" s="34">
        <f t="shared" ref="D86:I86" si="37">D84-D85</f>
        <v>2519</v>
      </c>
      <c r="E86" s="34">
        <f t="shared" si="37"/>
        <v>3550</v>
      </c>
      <c r="F86" s="34">
        <f t="shared" si="37"/>
        <v>4580</v>
      </c>
      <c r="G86" s="34">
        <f t="shared" si="37"/>
        <v>5610</v>
      </c>
      <c r="H86" s="34">
        <f t="shared" si="37"/>
        <v>6639</v>
      </c>
      <c r="I86" s="36">
        <f t="shared" si="37"/>
        <v>7669</v>
      </c>
    </row>
    <row r="87" spans="1:9" ht="12.95" customHeight="1" x14ac:dyDescent="0.15">
      <c r="A87" s="15"/>
      <c r="B87" s="10" t="s">
        <v>13</v>
      </c>
      <c r="C87" s="37">
        <v>1330</v>
      </c>
      <c r="D87" s="37">
        <f>SUM(C87+420)</f>
        <v>1750</v>
      </c>
      <c r="E87" s="37">
        <f>SUM(D87+1750)</f>
        <v>3500</v>
      </c>
      <c r="F87" s="37">
        <f>SUM(E87+1750)</f>
        <v>5250</v>
      </c>
      <c r="G87" s="37">
        <f>SUM(F87+1750)</f>
        <v>7000</v>
      </c>
      <c r="H87" s="37">
        <f>SUM(G87+1750)</f>
        <v>8750</v>
      </c>
      <c r="I87" s="39">
        <f>SUM(H87+1750)</f>
        <v>10500</v>
      </c>
    </row>
    <row r="88" spans="1:9" ht="12.95" customHeight="1" x14ac:dyDescent="0.15">
      <c r="A88" s="15"/>
      <c r="B88" s="10" t="s">
        <v>14</v>
      </c>
      <c r="C88" s="37">
        <v>2100</v>
      </c>
      <c r="D88" s="37">
        <f>SUM(C88*2)</f>
        <v>4200</v>
      </c>
      <c r="E88" s="37">
        <f>SUM(C88*3)</f>
        <v>6300</v>
      </c>
      <c r="F88" s="37">
        <f>SUM(C88*4)</f>
        <v>8400</v>
      </c>
      <c r="G88" s="37">
        <f>SUM(C88*5)</f>
        <v>10500</v>
      </c>
      <c r="H88" s="37">
        <f>SUM(C88*6)</f>
        <v>12600</v>
      </c>
      <c r="I88" s="39">
        <f>SUM(C88*7)</f>
        <v>14700</v>
      </c>
    </row>
    <row r="89" spans="1:9" ht="12.95" customHeight="1" thickBot="1" x14ac:dyDescent="0.2">
      <c r="A89" s="15"/>
      <c r="B89" s="12" t="s">
        <v>15</v>
      </c>
      <c r="C89" s="88">
        <v>100</v>
      </c>
      <c r="D89" s="89">
        <v>100</v>
      </c>
      <c r="E89" s="88">
        <v>200</v>
      </c>
      <c r="F89" s="89">
        <v>300</v>
      </c>
      <c r="G89" s="88">
        <v>400</v>
      </c>
      <c r="H89" s="89">
        <v>500</v>
      </c>
      <c r="I89" s="90">
        <v>600</v>
      </c>
    </row>
    <row r="90" spans="1:9" s="66" customFormat="1" ht="18.75" customHeight="1" thickBot="1" x14ac:dyDescent="0.2">
      <c r="A90" s="62"/>
      <c r="B90" s="63" t="s">
        <v>16</v>
      </c>
      <c r="C90" s="64">
        <f t="shared" ref="C90:I90" si="38">SUM(C86:C89)</f>
        <v>5020</v>
      </c>
      <c r="D90" s="64">
        <f t="shared" si="38"/>
        <v>8569</v>
      </c>
      <c r="E90" s="64">
        <f t="shared" si="38"/>
        <v>13550</v>
      </c>
      <c r="F90" s="64">
        <f t="shared" si="38"/>
        <v>18530</v>
      </c>
      <c r="G90" s="64">
        <f t="shared" si="38"/>
        <v>23510</v>
      </c>
      <c r="H90" s="64">
        <f t="shared" si="38"/>
        <v>28489</v>
      </c>
      <c r="I90" s="65">
        <f t="shared" si="38"/>
        <v>33469</v>
      </c>
    </row>
    <row r="91" spans="1:9" s="1" customFormat="1" ht="9" customHeight="1" x14ac:dyDescent="0.15">
      <c r="B91" s="27"/>
      <c r="C91" s="28"/>
      <c r="D91" s="28"/>
      <c r="E91" s="28"/>
      <c r="F91" s="28"/>
      <c r="G91" s="28"/>
      <c r="H91" s="28"/>
      <c r="I91" s="28"/>
    </row>
    <row r="92" spans="1:9" ht="13.5" customHeight="1" thickBot="1" x14ac:dyDescent="0.2">
      <c r="A92" s="1"/>
    </row>
    <row r="93" spans="1:9" ht="18" customHeight="1" thickBot="1" x14ac:dyDescent="0.2">
      <c r="A93" s="29"/>
      <c r="B93" s="25" t="s">
        <v>18</v>
      </c>
      <c r="C93" s="13"/>
      <c r="D93" s="13"/>
      <c r="E93" s="13"/>
      <c r="F93" s="5"/>
      <c r="G93" s="5"/>
      <c r="H93" s="5"/>
      <c r="I93" s="6"/>
    </row>
    <row r="94" spans="1:9" ht="12.95" customHeight="1" x14ac:dyDescent="0.15">
      <c r="A94" s="31" t="s">
        <v>21</v>
      </c>
      <c r="B94" s="19" t="s">
        <v>0</v>
      </c>
      <c r="C94" s="17" t="s">
        <v>2</v>
      </c>
      <c r="D94" s="16" t="s">
        <v>3</v>
      </c>
      <c r="E94" s="17" t="s">
        <v>4</v>
      </c>
      <c r="F94" s="16" t="s">
        <v>5</v>
      </c>
      <c r="G94" s="17" t="s">
        <v>6</v>
      </c>
      <c r="H94" s="16" t="s">
        <v>7</v>
      </c>
      <c r="I94" s="20" t="s">
        <v>8</v>
      </c>
    </row>
    <row r="95" spans="1:9" ht="12.95" customHeight="1" x14ac:dyDescent="0.15">
      <c r="A95" s="30"/>
      <c r="B95" s="7" t="s">
        <v>1</v>
      </c>
      <c r="C95" s="32">
        <v>838</v>
      </c>
      <c r="D95" s="43">
        <f>SUM(C95*2)</f>
        <v>1676</v>
      </c>
      <c r="E95" s="32">
        <f>SUM(C95*3)</f>
        <v>2514</v>
      </c>
      <c r="F95" s="43">
        <f>SUM(C95*4)</f>
        <v>3352</v>
      </c>
      <c r="G95" s="32">
        <f>SUM(C95*5)</f>
        <v>4190</v>
      </c>
      <c r="H95" s="43">
        <f>SUM(C95*6)</f>
        <v>5028</v>
      </c>
      <c r="I95" s="33">
        <f>SUM(C95*7)</f>
        <v>5866</v>
      </c>
    </row>
    <row r="96" spans="1:9" ht="12.95" customHeight="1" x14ac:dyDescent="0.15">
      <c r="A96" s="15"/>
      <c r="B96" s="22" t="s">
        <v>40</v>
      </c>
      <c r="C96" s="34">
        <v>12</v>
      </c>
      <c r="D96" s="35">
        <v>24</v>
      </c>
      <c r="E96" s="34">
        <v>36</v>
      </c>
      <c r="F96" s="35">
        <v>48</v>
      </c>
      <c r="G96" s="34">
        <v>60</v>
      </c>
      <c r="H96" s="35">
        <v>72</v>
      </c>
      <c r="I96" s="36">
        <v>84</v>
      </c>
    </row>
    <row r="97" spans="1:9" ht="12.95" customHeight="1" x14ac:dyDescent="0.15">
      <c r="A97" s="15"/>
      <c r="B97" s="23" t="s">
        <v>62</v>
      </c>
      <c r="C97" s="37">
        <v>4</v>
      </c>
      <c r="D97" s="38">
        <f>SUM(C97*2)</f>
        <v>8</v>
      </c>
      <c r="E97" s="37">
        <f>SUM(C97*3)</f>
        <v>12</v>
      </c>
      <c r="F97" s="38">
        <f>SUM(C97*4)</f>
        <v>16</v>
      </c>
      <c r="G97" s="37">
        <f>SUM(C97*5)</f>
        <v>20</v>
      </c>
      <c r="H97" s="38">
        <f>SUM(C97*6)</f>
        <v>24</v>
      </c>
      <c r="I97" s="39">
        <f>SUM(C97*7)</f>
        <v>28</v>
      </c>
    </row>
    <row r="98" spans="1:9" ht="12.95" customHeight="1" x14ac:dyDescent="0.15">
      <c r="A98" s="15"/>
      <c r="B98" s="23" t="s">
        <v>63</v>
      </c>
      <c r="C98" s="37">
        <v>8</v>
      </c>
      <c r="D98" s="38">
        <f>SUM(C98*2)</f>
        <v>16</v>
      </c>
      <c r="E98" s="37">
        <f>SUM(C98*3)</f>
        <v>24</v>
      </c>
      <c r="F98" s="38">
        <f>SUM(C98*4)</f>
        <v>32</v>
      </c>
      <c r="G98" s="37">
        <f>SUM(C98*5)</f>
        <v>40</v>
      </c>
      <c r="H98" s="38">
        <f>SUM(C98*6)</f>
        <v>48</v>
      </c>
      <c r="I98" s="39">
        <f>SUM(C98*7)</f>
        <v>56</v>
      </c>
    </row>
    <row r="99" spans="1:9" ht="12.95" customHeight="1" x14ac:dyDescent="0.15">
      <c r="A99" s="15"/>
      <c r="B99" s="23" t="s">
        <v>51</v>
      </c>
      <c r="C99" s="37">
        <v>18</v>
      </c>
      <c r="D99" s="38">
        <f>SUM(C99*2)</f>
        <v>36</v>
      </c>
      <c r="E99" s="37">
        <f>SUM(C99*3)</f>
        <v>54</v>
      </c>
      <c r="F99" s="38">
        <f>SUM(C99*4)</f>
        <v>72</v>
      </c>
      <c r="G99" s="37">
        <f>SUM(C99*5)</f>
        <v>90</v>
      </c>
      <c r="H99" s="38">
        <f>SUM(C99*6)</f>
        <v>108</v>
      </c>
      <c r="I99" s="39">
        <f>SUM(C99*7)</f>
        <v>126</v>
      </c>
    </row>
    <row r="100" spans="1:9" ht="12.95" customHeight="1" x14ac:dyDescent="0.15">
      <c r="A100" s="15"/>
      <c r="B100" s="23" t="s">
        <v>70</v>
      </c>
      <c r="C100" s="37">
        <v>18</v>
      </c>
      <c r="D100" s="38">
        <f>SUM(C100*2)</f>
        <v>36</v>
      </c>
      <c r="E100" s="37">
        <f>SUM(C100*3)</f>
        <v>54</v>
      </c>
      <c r="F100" s="38">
        <f>SUM(C100*4)</f>
        <v>72</v>
      </c>
      <c r="G100" s="37">
        <f>SUM(C100*5)</f>
        <v>90</v>
      </c>
      <c r="H100" s="38">
        <f>SUM(C100*6)</f>
        <v>108</v>
      </c>
      <c r="I100" s="39">
        <f>SUM(C100*7)</f>
        <v>126</v>
      </c>
    </row>
    <row r="101" spans="1:9" ht="12.95" customHeight="1" x14ac:dyDescent="0.15">
      <c r="A101" s="30"/>
      <c r="B101" s="23" t="s">
        <v>10</v>
      </c>
      <c r="C101" s="37">
        <v>368</v>
      </c>
      <c r="D101" s="38">
        <v>368</v>
      </c>
      <c r="E101" s="37">
        <v>368</v>
      </c>
      <c r="F101" s="38">
        <v>368</v>
      </c>
      <c r="G101" s="37">
        <v>368</v>
      </c>
      <c r="H101" s="38">
        <v>368</v>
      </c>
      <c r="I101" s="39">
        <v>368</v>
      </c>
    </row>
    <row r="102" spans="1:9" ht="12.95" customHeight="1" x14ac:dyDescent="0.15">
      <c r="A102" s="15"/>
      <c r="B102" s="24" t="s">
        <v>9</v>
      </c>
      <c r="C102" s="40">
        <f t="shared" ref="C102:I102" si="39">SUM(C95:C101)</f>
        <v>1266</v>
      </c>
      <c r="D102" s="41">
        <f t="shared" si="39"/>
        <v>2164</v>
      </c>
      <c r="E102" s="40">
        <f t="shared" si="39"/>
        <v>3062</v>
      </c>
      <c r="F102" s="41">
        <f t="shared" si="39"/>
        <v>3960</v>
      </c>
      <c r="G102" s="40">
        <f t="shared" si="39"/>
        <v>4858</v>
      </c>
      <c r="H102" s="41">
        <f t="shared" si="39"/>
        <v>5756</v>
      </c>
      <c r="I102" s="42">
        <f t="shared" si="39"/>
        <v>6654</v>
      </c>
    </row>
    <row r="103" spans="1:9" ht="12.95" customHeight="1" x14ac:dyDescent="0.15">
      <c r="A103" s="15"/>
      <c r="B103" s="7" t="s">
        <v>78</v>
      </c>
      <c r="C103" s="32">
        <f>ROUND((C102)*83/1000,0)</f>
        <v>105</v>
      </c>
      <c r="D103" s="32">
        <f t="shared" ref="D103:I103" si="40">ROUND((D102)*83/1000,0)</f>
        <v>180</v>
      </c>
      <c r="E103" s="32">
        <f t="shared" si="40"/>
        <v>254</v>
      </c>
      <c r="F103" s="32">
        <f t="shared" si="40"/>
        <v>329</v>
      </c>
      <c r="G103" s="32">
        <f t="shared" si="40"/>
        <v>403</v>
      </c>
      <c r="H103" s="32">
        <f t="shared" si="40"/>
        <v>478</v>
      </c>
      <c r="I103" s="33">
        <f t="shared" si="40"/>
        <v>552</v>
      </c>
    </row>
    <row r="104" spans="1:9" ht="12.95" customHeight="1" x14ac:dyDescent="0.15">
      <c r="A104" s="15"/>
      <c r="B104" s="7" t="s">
        <v>76</v>
      </c>
      <c r="C104" s="32">
        <f>ROUND((C102)*27/1000,0)</f>
        <v>34</v>
      </c>
      <c r="D104" s="32">
        <f t="shared" ref="D104:I104" si="41">ROUND((D102)*27/1000,0)</f>
        <v>58</v>
      </c>
      <c r="E104" s="32">
        <f t="shared" si="41"/>
        <v>83</v>
      </c>
      <c r="F104" s="32">
        <f t="shared" si="41"/>
        <v>107</v>
      </c>
      <c r="G104" s="32">
        <f t="shared" si="41"/>
        <v>131</v>
      </c>
      <c r="H104" s="32">
        <f t="shared" si="41"/>
        <v>155</v>
      </c>
      <c r="I104" s="33">
        <f t="shared" si="41"/>
        <v>180</v>
      </c>
    </row>
    <row r="105" spans="1:9" ht="12.95" customHeight="1" x14ac:dyDescent="0.15">
      <c r="A105" s="15"/>
      <c r="B105" s="116" t="s">
        <v>77</v>
      </c>
      <c r="C105" s="32">
        <f>ROUND((C102)*16/1000,0)</f>
        <v>20</v>
      </c>
      <c r="D105" s="32">
        <f t="shared" ref="D105:I105" si="42">ROUND((D102)*16/1000,0)</f>
        <v>35</v>
      </c>
      <c r="E105" s="32">
        <f t="shared" si="42"/>
        <v>49</v>
      </c>
      <c r="F105" s="32">
        <f t="shared" si="42"/>
        <v>63</v>
      </c>
      <c r="G105" s="32">
        <f t="shared" si="42"/>
        <v>78</v>
      </c>
      <c r="H105" s="32">
        <f t="shared" si="42"/>
        <v>92</v>
      </c>
      <c r="I105" s="33">
        <f t="shared" si="42"/>
        <v>106</v>
      </c>
    </row>
    <row r="106" spans="1:9" ht="12.95" customHeight="1" x14ac:dyDescent="0.15">
      <c r="A106" s="15"/>
      <c r="B106" s="10" t="s">
        <v>11</v>
      </c>
      <c r="C106" s="37">
        <f>ROUNDDOWN((C102+C103+C104+C105)*11.1,0)</f>
        <v>15817</v>
      </c>
      <c r="D106" s="37">
        <f>ROUNDDOWN((D102+D103+D104+D105)*11.1,0)</f>
        <v>27050</v>
      </c>
      <c r="E106" s="37">
        <f t="shared" ref="E106" si="43">ROUNDDOWN((E102+E103+E104+E105)*11.1,0)</f>
        <v>38272</v>
      </c>
      <c r="F106" s="37">
        <f t="shared" ref="F106" si="44">ROUNDDOWN((F102+F103+F104+F105)*11.1,0)</f>
        <v>49494</v>
      </c>
      <c r="G106" s="37">
        <f t="shared" ref="G106" si="45">ROUNDDOWN((G102+G103+G104+G105)*11.1,0)</f>
        <v>60717</v>
      </c>
      <c r="H106" s="37">
        <f t="shared" ref="H106" si="46">ROUNDDOWN((H102+H103+H104+H105)*11.1,0)</f>
        <v>71939</v>
      </c>
      <c r="I106" s="39">
        <f>ROUNDDOWN((I102+I103+I104+I105)*11.1,0)</f>
        <v>83161</v>
      </c>
    </row>
    <row r="107" spans="1:9" ht="12.95" customHeight="1" x14ac:dyDescent="0.15">
      <c r="A107" s="15"/>
      <c r="B107" s="11" t="s">
        <v>17</v>
      </c>
      <c r="C107" s="37">
        <f>ROUNDDOWN(C106*0.9,0)</f>
        <v>14235</v>
      </c>
      <c r="D107" s="37">
        <f t="shared" ref="D107:I107" si="47">ROUNDDOWN(D106*0.9,0)</f>
        <v>24345</v>
      </c>
      <c r="E107" s="37">
        <f t="shared" si="47"/>
        <v>34444</v>
      </c>
      <c r="F107" s="37">
        <f t="shared" si="47"/>
        <v>44544</v>
      </c>
      <c r="G107" s="37">
        <f t="shared" si="47"/>
        <v>54645</v>
      </c>
      <c r="H107" s="37">
        <f t="shared" si="47"/>
        <v>64745</v>
      </c>
      <c r="I107" s="39">
        <f t="shared" si="47"/>
        <v>74844</v>
      </c>
    </row>
    <row r="108" spans="1:9" ht="12.95" customHeight="1" x14ac:dyDescent="0.15">
      <c r="A108" s="15"/>
      <c r="B108" s="9" t="s">
        <v>12</v>
      </c>
      <c r="C108" s="34">
        <f>C106-C107</f>
        <v>1582</v>
      </c>
      <c r="D108" s="34">
        <f t="shared" ref="D108:I108" si="48">D106-D107</f>
        <v>2705</v>
      </c>
      <c r="E108" s="34">
        <f t="shared" si="48"/>
        <v>3828</v>
      </c>
      <c r="F108" s="34">
        <f t="shared" si="48"/>
        <v>4950</v>
      </c>
      <c r="G108" s="34">
        <f t="shared" si="48"/>
        <v>6072</v>
      </c>
      <c r="H108" s="34">
        <f t="shared" si="48"/>
        <v>7194</v>
      </c>
      <c r="I108" s="36">
        <f t="shared" si="48"/>
        <v>8317</v>
      </c>
    </row>
    <row r="109" spans="1:9" ht="12.95" customHeight="1" x14ac:dyDescent="0.15">
      <c r="A109" s="30"/>
      <c r="B109" s="10" t="s">
        <v>13</v>
      </c>
      <c r="C109" s="37">
        <v>1330</v>
      </c>
      <c r="D109" s="37">
        <f>SUM(C109+420)</f>
        <v>1750</v>
      </c>
      <c r="E109" s="37">
        <f>SUM(D109+1750)</f>
        <v>3500</v>
      </c>
      <c r="F109" s="37">
        <f>SUM(E109+1750)</f>
        <v>5250</v>
      </c>
      <c r="G109" s="37">
        <f>SUM(F109+1750)</f>
        <v>7000</v>
      </c>
      <c r="H109" s="37">
        <f>SUM(G109+1750)</f>
        <v>8750</v>
      </c>
      <c r="I109" s="39">
        <f>SUM(H109+1750)</f>
        <v>10500</v>
      </c>
    </row>
    <row r="110" spans="1:9" ht="12.95" customHeight="1" x14ac:dyDescent="0.15">
      <c r="A110" s="30"/>
      <c r="B110" s="10" t="s">
        <v>14</v>
      </c>
      <c r="C110" s="37">
        <v>2100</v>
      </c>
      <c r="D110" s="37">
        <f>SUM(C110*2)</f>
        <v>4200</v>
      </c>
      <c r="E110" s="37">
        <f>SUM(C110*3)</f>
        <v>6300</v>
      </c>
      <c r="F110" s="37">
        <f>SUM(C110*4)</f>
        <v>8400</v>
      </c>
      <c r="G110" s="37">
        <f>SUM(C110*5)</f>
        <v>10500</v>
      </c>
      <c r="H110" s="37">
        <f>SUM(C110*6)</f>
        <v>12600</v>
      </c>
      <c r="I110" s="39">
        <f>SUM(C110*7)</f>
        <v>14700</v>
      </c>
    </row>
    <row r="111" spans="1:9" ht="12.95" customHeight="1" thickBot="1" x14ac:dyDescent="0.2">
      <c r="A111" s="30"/>
      <c r="B111" s="12" t="s">
        <v>15</v>
      </c>
      <c r="C111" s="88">
        <v>100</v>
      </c>
      <c r="D111" s="89">
        <v>100</v>
      </c>
      <c r="E111" s="88">
        <v>200</v>
      </c>
      <c r="F111" s="89">
        <v>300</v>
      </c>
      <c r="G111" s="88">
        <v>400</v>
      </c>
      <c r="H111" s="89">
        <v>500</v>
      </c>
      <c r="I111" s="90">
        <v>600</v>
      </c>
    </row>
    <row r="112" spans="1:9" s="66" customFormat="1" ht="18.75" customHeight="1" thickBot="1" x14ac:dyDescent="0.2">
      <c r="A112" s="62"/>
      <c r="B112" s="63" t="s">
        <v>16</v>
      </c>
      <c r="C112" s="64">
        <f t="shared" ref="C112:I112" si="49">SUM(C108:C111)</f>
        <v>5112</v>
      </c>
      <c r="D112" s="64">
        <f t="shared" si="49"/>
        <v>8755</v>
      </c>
      <c r="E112" s="64">
        <f t="shared" si="49"/>
        <v>13828</v>
      </c>
      <c r="F112" s="64">
        <f t="shared" si="49"/>
        <v>18900</v>
      </c>
      <c r="G112" s="64">
        <f t="shared" si="49"/>
        <v>23972</v>
      </c>
      <c r="H112" s="64">
        <f t="shared" si="49"/>
        <v>29044</v>
      </c>
      <c r="I112" s="65">
        <f t="shared" si="49"/>
        <v>34117</v>
      </c>
    </row>
    <row r="113" spans="1:9" ht="37.5" customHeight="1" thickBot="1" x14ac:dyDescent="0.2">
      <c r="A113" s="2"/>
    </row>
    <row r="114" spans="1:9" ht="18" customHeight="1" thickBot="1" x14ac:dyDescent="0.2">
      <c r="A114" s="29"/>
      <c r="B114" s="25" t="s">
        <v>18</v>
      </c>
      <c r="C114" s="13"/>
      <c r="D114" s="13"/>
      <c r="E114" s="13"/>
      <c r="F114" s="5"/>
      <c r="G114" s="5"/>
      <c r="H114" s="5"/>
      <c r="I114" s="6"/>
    </row>
    <row r="115" spans="1:9" ht="12.95" customHeight="1" x14ac:dyDescent="0.15">
      <c r="A115" s="31" t="s">
        <v>22</v>
      </c>
      <c r="B115" s="19" t="s">
        <v>0</v>
      </c>
      <c r="C115" s="17" t="s">
        <v>2</v>
      </c>
      <c r="D115" s="16" t="s">
        <v>3</v>
      </c>
      <c r="E115" s="17" t="s">
        <v>4</v>
      </c>
      <c r="F115" s="16" t="s">
        <v>5</v>
      </c>
      <c r="G115" s="17" t="s">
        <v>6</v>
      </c>
      <c r="H115" s="16" t="s">
        <v>7</v>
      </c>
      <c r="I115" s="18" t="s">
        <v>8</v>
      </c>
    </row>
    <row r="116" spans="1:9" ht="12.95" customHeight="1" x14ac:dyDescent="0.15">
      <c r="A116" s="31"/>
      <c r="B116" s="21" t="s">
        <v>1</v>
      </c>
      <c r="C116" s="61">
        <v>908</v>
      </c>
      <c r="D116" s="43">
        <f>SUM(C116*2)</f>
        <v>1816</v>
      </c>
      <c r="E116" s="32">
        <f>SUM(C116*3)</f>
        <v>2724</v>
      </c>
      <c r="F116" s="43">
        <f>SUM(C116*4)</f>
        <v>3632</v>
      </c>
      <c r="G116" s="32">
        <f>SUM(C116*5)</f>
        <v>4540</v>
      </c>
      <c r="H116" s="43">
        <f>SUM(C116*6)</f>
        <v>5448</v>
      </c>
      <c r="I116" s="33">
        <f>SUM(C116*7)</f>
        <v>6356</v>
      </c>
    </row>
    <row r="117" spans="1:9" ht="12.95" customHeight="1" x14ac:dyDescent="0.15">
      <c r="A117" s="15"/>
      <c r="B117" s="22" t="s">
        <v>40</v>
      </c>
      <c r="C117" s="34">
        <v>12</v>
      </c>
      <c r="D117" s="35">
        <v>24</v>
      </c>
      <c r="E117" s="34">
        <v>36</v>
      </c>
      <c r="F117" s="35">
        <v>48</v>
      </c>
      <c r="G117" s="34">
        <v>60</v>
      </c>
      <c r="H117" s="35">
        <v>72</v>
      </c>
      <c r="I117" s="36">
        <v>84</v>
      </c>
    </row>
    <row r="118" spans="1:9" ht="12.95" customHeight="1" x14ac:dyDescent="0.15">
      <c r="A118" s="15"/>
      <c r="B118" s="23" t="s">
        <v>62</v>
      </c>
      <c r="C118" s="37">
        <v>4</v>
      </c>
      <c r="D118" s="38">
        <f>SUM(C118*2)</f>
        <v>8</v>
      </c>
      <c r="E118" s="37">
        <f>SUM(C118*3)</f>
        <v>12</v>
      </c>
      <c r="F118" s="38">
        <f>SUM(C118*4)</f>
        <v>16</v>
      </c>
      <c r="G118" s="37">
        <f>SUM(C118*5)</f>
        <v>20</v>
      </c>
      <c r="H118" s="38">
        <f>SUM(C118*6)</f>
        <v>24</v>
      </c>
      <c r="I118" s="39">
        <f>SUM(C118*7)</f>
        <v>28</v>
      </c>
    </row>
    <row r="119" spans="1:9" ht="12.95" customHeight="1" x14ac:dyDescent="0.15">
      <c r="A119" s="15"/>
      <c r="B119" s="23" t="s">
        <v>63</v>
      </c>
      <c r="C119" s="37">
        <v>8</v>
      </c>
      <c r="D119" s="38">
        <f>SUM(C119*2)</f>
        <v>16</v>
      </c>
      <c r="E119" s="37">
        <f>SUM(C119*3)</f>
        <v>24</v>
      </c>
      <c r="F119" s="38">
        <f>SUM(C119*4)</f>
        <v>32</v>
      </c>
      <c r="G119" s="37">
        <f>SUM(C119*5)</f>
        <v>40</v>
      </c>
      <c r="H119" s="38">
        <f>SUM(C119*6)</f>
        <v>48</v>
      </c>
      <c r="I119" s="39">
        <f>SUM(C119*7)</f>
        <v>56</v>
      </c>
    </row>
    <row r="120" spans="1:9" ht="12.95" customHeight="1" x14ac:dyDescent="0.15">
      <c r="A120" s="15"/>
      <c r="B120" s="23" t="s">
        <v>51</v>
      </c>
      <c r="C120" s="37">
        <v>18</v>
      </c>
      <c r="D120" s="38">
        <f>SUM(C120*2)</f>
        <v>36</v>
      </c>
      <c r="E120" s="37">
        <f>SUM(C120*3)</f>
        <v>54</v>
      </c>
      <c r="F120" s="38">
        <f>SUM(C120*4)</f>
        <v>72</v>
      </c>
      <c r="G120" s="37">
        <f>SUM(C120*5)</f>
        <v>90</v>
      </c>
      <c r="H120" s="38">
        <f>SUM(C120*6)</f>
        <v>108</v>
      </c>
      <c r="I120" s="39">
        <f>SUM(C120*7)</f>
        <v>126</v>
      </c>
    </row>
    <row r="121" spans="1:9" ht="12.95" customHeight="1" x14ac:dyDescent="0.15">
      <c r="A121" s="15"/>
      <c r="B121" s="23" t="s">
        <v>70</v>
      </c>
      <c r="C121" s="37">
        <v>18</v>
      </c>
      <c r="D121" s="38">
        <f>SUM(C121*2)</f>
        <v>36</v>
      </c>
      <c r="E121" s="37">
        <f>SUM(C121*3)</f>
        <v>54</v>
      </c>
      <c r="F121" s="38">
        <f>SUM(C121*4)</f>
        <v>72</v>
      </c>
      <c r="G121" s="37">
        <f>SUM(C121*5)</f>
        <v>90</v>
      </c>
      <c r="H121" s="38">
        <f>SUM(C121*6)</f>
        <v>108</v>
      </c>
      <c r="I121" s="39">
        <f>SUM(C121*7)</f>
        <v>126</v>
      </c>
    </row>
    <row r="122" spans="1:9" ht="12.95" customHeight="1" x14ac:dyDescent="0.15">
      <c r="A122" s="15"/>
      <c r="B122" s="26" t="s">
        <v>10</v>
      </c>
      <c r="C122" s="46">
        <v>368</v>
      </c>
      <c r="D122" s="38">
        <v>368</v>
      </c>
      <c r="E122" s="37">
        <v>368</v>
      </c>
      <c r="F122" s="38">
        <v>368</v>
      </c>
      <c r="G122" s="37">
        <v>368</v>
      </c>
      <c r="H122" s="38">
        <v>368</v>
      </c>
      <c r="I122" s="39">
        <v>368</v>
      </c>
    </row>
    <row r="123" spans="1:9" ht="12.95" customHeight="1" x14ac:dyDescent="0.15">
      <c r="A123" s="15"/>
      <c r="B123" s="24" t="s">
        <v>9</v>
      </c>
      <c r="C123" s="40">
        <f>SUM(C116:C122)</f>
        <v>1336</v>
      </c>
      <c r="D123" s="41">
        <f t="shared" ref="D123:I123" si="50">SUM(D116:D122)</f>
        <v>2304</v>
      </c>
      <c r="E123" s="40">
        <f t="shared" si="50"/>
        <v>3272</v>
      </c>
      <c r="F123" s="41">
        <f t="shared" si="50"/>
        <v>4240</v>
      </c>
      <c r="G123" s="40">
        <f t="shared" si="50"/>
        <v>5208</v>
      </c>
      <c r="H123" s="41">
        <f t="shared" si="50"/>
        <v>6176</v>
      </c>
      <c r="I123" s="42">
        <f t="shared" si="50"/>
        <v>7144</v>
      </c>
    </row>
    <row r="124" spans="1:9" ht="12.95" customHeight="1" x14ac:dyDescent="0.15">
      <c r="A124" s="15"/>
      <c r="B124" s="7" t="s">
        <v>78</v>
      </c>
      <c r="C124" s="32">
        <f>ROUND((C123)*83/1000,0)</f>
        <v>111</v>
      </c>
      <c r="D124" s="32">
        <f t="shared" ref="D124:I124" si="51">ROUND((D123)*83/1000,0)</f>
        <v>191</v>
      </c>
      <c r="E124" s="32">
        <f t="shared" si="51"/>
        <v>272</v>
      </c>
      <c r="F124" s="32">
        <f t="shared" si="51"/>
        <v>352</v>
      </c>
      <c r="G124" s="32">
        <f t="shared" si="51"/>
        <v>432</v>
      </c>
      <c r="H124" s="32">
        <f t="shared" si="51"/>
        <v>513</v>
      </c>
      <c r="I124" s="33">
        <f t="shared" si="51"/>
        <v>593</v>
      </c>
    </row>
    <row r="125" spans="1:9" ht="12.95" customHeight="1" x14ac:dyDescent="0.15">
      <c r="A125" s="15"/>
      <c r="B125" s="7" t="s">
        <v>76</v>
      </c>
      <c r="C125" s="32">
        <f>ROUND((C123)*27/1000,0)</f>
        <v>36</v>
      </c>
      <c r="D125" s="32">
        <f t="shared" ref="D125:I125" si="52">ROUND((D123)*27/1000,0)</f>
        <v>62</v>
      </c>
      <c r="E125" s="32">
        <f t="shared" si="52"/>
        <v>88</v>
      </c>
      <c r="F125" s="32">
        <f t="shared" si="52"/>
        <v>114</v>
      </c>
      <c r="G125" s="32">
        <f t="shared" si="52"/>
        <v>141</v>
      </c>
      <c r="H125" s="32">
        <f t="shared" si="52"/>
        <v>167</v>
      </c>
      <c r="I125" s="33">
        <f t="shared" si="52"/>
        <v>193</v>
      </c>
    </row>
    <row r="126" spans="1:9" ht="12.95" customHeight="1" x14ac:dyDescent="0.15">
      <c r="A126" s="15"/>
      <c r="B126" s="116" t="s">
        <v>77</v>
      </c>
      <c r="C126" s="32">
        <f>ROUND((C123)*16/1000,0)</f>
        <v>21</v>
      </c>
      <c r="D126" s="32">
        <f t="shared" ref="D126:H126" si="53">ROUND((D123)*16/1000,0)</f>
        <v>37</v>
      </c>
      <c r="E126" s="32">
        <f t="shared" si="53"/>
        <v>52</v>
      </c>
      <c r="F126" s="32">
        <f t="shared" si="53"/>
        <v>68</v>
      </c>
      <c r="G126" s="32">
        <f t="shared" si="53"/>
        <v>83</v>
      </c>
      <c r="H126" s="32">
        <f t="shared" si="53"/>
        <v>99</v>
      </c>
      <c r="I126" s="33">
        <f>ROUND((I123)*16/1000,0)</f>
        <v>114</v>
      </c>
    </row>
    <row r="127" spans="1:9" ht="12.95" customHeight="1" x14ac:dyDescent="0.15">
      <c r="A127" s="15"/>
      <c r="B127" s="10" t="s">
        <v>11</v>
      </c>
      <c r="C127" s="37">
        <f>ROUNDDOWN((C123+C124+C125+C126)*11.1,0)</f>
        <v>16694</v>
      </c>
      <c r="D127" s="37">
        <f>ROUNDDOWN((D123+D124+D125+D126)*11.1,0)</f>
        <v>28793</v>
      </c>
      <c r="E127" s="37">
        <f t="shared" ref="E127" si="54">ROUNDDOWN((E123+E124+E125+E126)*11.1,0)</f>
        <v>40892</v>
      </c>
      <c r="F127" s="37">
        <f t="shared" ref="F127" si="55">ROUNDDOWN((F123+F124+F125+F126)*11.1,0)</f>
        <v>52991</v>
      </c>
      <c r="G127" s="37">
        <f t="shared" ref="G127" si="56">ROUNDDOWN((G123+G124+G125+G126)*11.1,0)</f>
        <v>65090</v>
      </c>
      <c r="H127" s="37">
        <f t="shared" ref="H127" si="57">ROUNDDOWN((H123+H124+H125+H126)*11.1,0)</f>
        <v>77200</v>
      </c>
      <c r="I127" s="39">
        <f>ROUNDDOWN((I123+I124+I125+I126)*11.1,0)</f>
        <v>89288</v>
      </c>
    </row>
    <row r="128" spans="1:9" ht="12.95" customHeight="1" x14ac:dyDescent="0.15">
      <c r="A128" s="15"/>
      <c r="B128" s="11" t="s">
        <v>17</v>
      </c>
      <c r="C128" s="37">
        <f>ROUNDDOWN(C127*0.9,0)</f>
        <v>15024</v>
      </c>
      <c r="D128" s="37">
        <f t="shared" ref="D128:I128" si="58">ROUNDDOWN(D127*0.9,0)</f>
        <v>25913</v>
      </c>
      <c r="E128" s="37">
        <f t="shared" si="58"/>
        <v>36802</v>
      </c>
      <c r="F128" s="37">
        <f t="shared" si="58"/>
        <v>47691</v>
      </c>
      <c r="G128" s="37">
        <f t="shared" si="58"/>
        <v>58581</v>
      </c>
      <c r="H128" s="37">
        <f t="shared" si="58"/>
        <v>69480</v>
      </c>
      <c r="I128" s="39">
        <f t="shared" si="58"/>
        <v>80359</v>
      </c>
    </row>
    <row r="129" spans="1:9" ht="12.95" customHeight="1" x14ac:dyDescent="0.15">
      <c r="A129" s="15"/>
      <c r="B129" s="9" t="s">
        <v>12</v>
      </c>
      <c r="C129" s="34">
        <f>C127-C128</f>
        <v>1670</v>
      </c>
      <c r="D129" s="34">
        <f t="shared" ref="D129:I129" si="59">D127-D128</f>
        <v>2880</v>
      </c>
      <c r="E129" s="34">
        <f t="shared" si="59"/>
        <v>4090</v>
      </c>
      <c r="F129" s="34">
        <f t="shared" si="59"/>
        <v>5300</v>
      </c>
      <c r="G129" s="34">
        <f t="shared" si="59"/>
        <v>6509</v>
      </c>
      <c r="H129" s="34">
        <f t="shared" si="59"/>
        <v>7720</v>
      </c>
      <c r="I129" s="36">
        <f t="shared" si="59"/>
        <v>8929</v>
      </c>
    </row>
    <row r="130" spans="1:9" ht="12.95" customHeight="1" x14ac:dyDescent="0.15">
      <c r="A130" s="15"/>
      <c r="B130" s="10" t="s">
        <v>13</v>
      </c>
      <c r="C130" s="37">
        <v>1330</v>
      </c>
      <c r="D130" s="37">
        <f>SUM(C130+420)</f>
        <v>1750</v>
      </c>
      <c r="E130" s="37">
        <f>SUM(D130+1750)</f>
        <v>3500</v>
      </c>
      <c r="F130" s="37">
        <f>SUM(E130+1750)</f>
        <v>5250</v>
      </c>
      <c r="G130" s="37">
        <f>SUM(F130+1750)</f>
        <v>7000</v>
      </c>
      <c r="H130" s="37">
        <f>SUM(G130+1750)</f>
        <v>8750</v>
      </c>
      <c r="I130" s="39">
        <f>SUM(H130+1750)</f>
        <v>10500</v>
      </c>
    </row>
    <row r="131" spans="1:9" ht="12.95" customHeight="1" x14ac:dyDescent="0.15">
      <c r="A131" s="15"/>
      <c r="B131" s="10" t="s">
        <v>14</v>
      </c>
      <c r="C131" s="37">
        <v>2100</v>
      </c>
      <c r="D131" s="37">
        <f>SUM(C131*2)</f>
        <v>4200</v>
      </c>
      <c r="E131" s="37">
        <f>SUM(C131*3)</f>
        <v>6300</v>
      </c>
      <c r="F131" s="37">
        <f>SUM(C131*4)</f>
        <v>8400</v>
      </c>
      <c r="G131" s="37">
        <f>SUM(C131*5)</f>
        <v>10500</v>
      </c>
      <c r="H131" s="37">
        <f>SUM(C131*6)</f>
        <v>12600</v>
      </c>
      <c r="I131" s="39">
        <f>SUM(C131*7)</f>
        <v>14700</v>
      </c>
    </row>
    <row r="132" spans="1:9" ht="12.95" customHeight="1" thickBot="1" x14ac:dyDescent="0.2">
      <c r="A132" s="15"/>
      <c r="B132" s="12" t="s">
        <v>15</v>
      </c>
      <c r="C132" s="88">
        <v>100</v>
      </c>
      <c r="D132" s="89">
        <v>100</v>
      </c>
      <c r="E132" s="88">
        <v>200</v>
      </c>
      <c r="F132" s="89">
        <v>300</v>
      </c>
      <c r="G132" s="88">
        <v>400</v>
      </c>
      <c r="H132" s="89">
        <v>500</v>
      </c>
      <c r="I132" s="90">
        <v>600</v>
      </c>
    </row>
    <row r="133" spans="1:9" s="66" customFormat="1" ht="18.75" customHeight="1" thickBot="1" x14ac:dyDescent="0.2">
      <c r="A133" s="62"/>
      <c r="B133" s="63" t="s">
        <v>16</v>
      </c>
      <c r="C133" s="64">
        <f t="shared" ref="C133:I133" si="60">SUM(C129:C132)</f>
        <v>5200</v>
      </c>
      <c r="D133" s="64">
        <f t="shared" si="60"/>
        <v>8930</v>
      </c>
      <c r="E133" s="64">
        <f t="shared" si="60"/>
        <v>14090</v>
      </c>
      <c r="F133" s="64">
        <f t="shared" si="60"/>
        <v>19250</v>
      </c>
      <c r="G133" s="64">
        <f t="shared" si="60"/>
        <v>24409</v>
      </c>
      <c r="H133" s="64">
        <f t="shared" si="60"/>
        <v>29570</v>
      </c>
      <c r="I133" s="65">
        <f t="shared" si="60"/>
        <v>34729</v>
      </c>
    </row>
    <row r="134" spans="1:9" s="1" customFormat="1" ht="18.75" customHeight="1" x14ac:dyDescent="0.15">
      <c r="B134" s="27"/>
      <c r="C134" s="28"/>
      <c r="D134" s="28"/>
      <c r="E134" s="28"/>
      <c r="F134" s="28"/>
      <c r="G134" s="28"/>
      <c r="H134" s="28"/>
      <c r="I134" s="28"/>
    </row>
    <row r="135" spans="1:9" ht="13.5" customHeight="1" thickBot="1" x14ac:dyDescent="0.2">
      <c r="A135" s="1"/>
    </row>
    <row r="136" spans="1:9" ht="18" customHeight="1" thickBot="1" x14ac:dyDescent="0.2">
      <c r="A136" s="29"/>
      <c r="B136" s="25" t="s">
        <v>18</v>
      </c>
      <c r="C136" s="13"/>
      <c r="D136" s="13"/>
      <c r="E136" s="13"/>
      <c r="F136" s="5"/>
      <c r="G136" s="5"/>
      <c r="H136" s="5"/>
      <c r="I136" s="6"/>
    </row>
    <row r="137" spans="1:9" ht="12.95" customHeight="1" x14ac:dyDescent="0.15">
      <c r="A137" s="31" t="s">
        <v>23</v>
      </c>
      <c r="B137" s="19" t="s">
        <v>0</v>
      </c>
      <c r="C137" s="17" t="s">
        <v>2</v>
      </c>
      <c r="D137" s="16" t="s">
        <v>3</v>
      </c>
      <c r="E137" s="17" t="s">
        <v>4</v>
      </c>
      <c r="F137" s="16" t="s">
        <v>5</v>
      </c>
      <c r="G137" s="17" t="s">
        <v>6</v>
      </c>
      <c r="H137" s="16" t="s">
        <v>7</v>
      </c>
      <c r="I137" s="20" t="s">
        <v>8</v>
      </c>
    </row>
    <row r="138" spans="1:9" ht="12.95" customHeight="1" x14ac:dyDescent="0.15">
      <c r="A138" s="31"/>
      <c r="B138" s="21" t="s">
        <v>1</v>
      </c>
      <c r="C138" s="43">
        <v>976</v>
      </c>
      <c r="D138" s="32">
        <f>SUM(C138*2)</f>
        <v>1952</v>
      </c>
      <c r="E138" s="43">
        <f>SUM(C138*3)</f>
        <v>2928</v>
      </c>
      <c r="F138" s="32">
        <f>SUM(C138*4)</f>
        <v>3904</v>
      </c>
      <c r="G138" s="43">
        <f>SUM(C138*5)</f>
        <v>4880</v>
      </c>
      <c r="H138" s="32">
        <f>SUM(C138*6)</f>
        <v>5856</v>
      </c>
      <c r="I138" s="45">
        <f>SUM(C138*7)</f>
        <v>6832</v>
      </c>
    </row>
    <row r="139" spans="1:9" ht="12.95" customHeight="1" x14ac:dyDescent="0.15">
      <c r="A139" s="15"/>
      <c r="B139" s="22" t="s">
        <v>40</v>
      </c>
      <c r="C139" s="34">
        <v>12</v>
      </c>
      <c r="D139" s="35">
        <v>24</v>
      </c>
      <c r="E139" s="34">
        <v>36</v>
      </c>
      <c r="F139" s="35">
        <v>48</v>
      </c>
      <c r="G139" s="34">
        <v>60</v>
      </c>
      <c r="H139" s="35">
        <v>72</v>
      </c>
      <c r="I139" s="36">
        <v>84</v>
      </c>
    </row>
    <row r="140" spans="1:9" ht="12.95" customHeight="1" x14ac:dyDescent="0.15">
      <c r="A140" s="15"/>
      <c r="B140" s="23" t="s">
        <v>62</v>
      </c>
      <c r="C140" s="37">
        <v>4</v>
      </c>
      <c r="D140" s="38">
        <f>SUM(C140*2)</f>
        <v>8</v>
      </c>
      <c r="E140" s="37">
        <f>SUM(C140*3)</f>
        <v>12</v>
      </c>
      <c r="F140" s="38">
        <f>SUM(C140*4)</f>
        <v>16</v>
      </c>
      <c r="G140" s="37">
        <f>SUM(C140*5)</f>
        <v>20</v>
      </c>
      <c r="H140" s="38">
        <f>SUM(C140*6)</f>
        <v>24</v>
      </c>
      <c r="I140" s="39">
        <f>SUM(C140*7)</f>
        <v>28</v>
      </c>
    </row>
    <row r="141" spans="1:9" ht="12.95" customHeight="1" x14ac:dyDescent="0.15">
      <c r="A141" s="15"/>
      <c r="B141" s="23" t="s">
        <v>63</v>
      </c>
      <c r="C141" s="37">
        <v>8</v>
      </c>
      <c r="D141" s="38">
        <f>SUM(C141*2)</f>
        <v>16</v>
      </c>
      <c r="E141" s="37">
        <f>SUM(C141*3)</f>
        <v>24</v>
      </c>
      <c r="F141" s="38">
        <f>SUM(C141*4)</f>
        <v>32</v>
      </c>
      <c r="G141" s="37">
        <f>SUM(C141*5)</f>
        <v>40</v>
      </c>
      <c r="H141" s="38">
        <f>SUM(C141*6)</f>
        <v>48</v>
      </c>
      <c r="I141" s="39">
        <f>SUM(C141*7)</f>
        <v>56</v>
      </c>
    </row>
    <row r="142" spans="1:9" ht="12.95" customHeight="1" x14ac:dyDescent="0.15">
      <c r="A142" s="15"/>
      <c r="B142" s="23" t="s">
        <v>51</v>
      </c>
      <c r="C142" s="37">
        <v>18</v>
      </c>
      <c r="D142" s="38">
        <f>SUM(C142*2)</f>
        <v>36</v>
      </c>
      <c r="E142" s="37">
        <f>SUM(C142*3)</f>
        <v>54</v>
      </c>
      <c r="F142" s="38">
        <f>SUM(C142*4)</f>
        <v>72</v>
      </c>
      <c r="G142" s="37">
        <f>SUM(C142*5)</f>
        <v>90</v>
      </c>
      <c r="H142" s="38">
        <f>SUM(C142*6)</f>
        <v>108</v>
      </c>
      <c r="I142" s="39">
        <f>SUM(C142*7)</f>
        <v>126</v>
      </c>
    </row>
    <row r="143" spans="1:9" ht="12.95" customHeight="1" x14ac:dyDescent="0.15">
      <c r="A143" s="15"/>
      <c r="B143" s="23" t="s">
        <v>70</v>
      </c>
      <c r="C143" s="37">
        <v>18</v>
      </c>
      <c r="D143" s="38">
        <f>SUM(C143*2)</f>
        <v>36</v>
      </c>
      <c r="E143" s="37">
        <f>SUM(C143*3)</f>
        <v>54</v>
      </c>
      <c r="F143" s="38">
        <f>SUM(C143*4)</f>
        <v>72</v>
      </c>
      <c r="G143" s="37">
        <f>SUM(C143*5)</f>
        <v>90</v>
      </c>
      <c r="H143" s="38">
        <f>SUM(C143*6)</f>
        <v>108</v>
      </c>
      <c r="I143" s="39">
        <f>SUM(C143*7)</f>
        <v>126</v>
      </c>
    </row>
    <row r="144" spans="1:9" ht="12.95" customHeight="1" x14ac:dyDescent="0.15">
      <c r="A144" s="30"/>
      <c r="B144" s="23" t="s">
        <v>10</v>
      </c>
      <c r="C144" s="37">
        <v>368</v>
      </c>
      <c r="D144" s="38">
        <v>368</v>
      </c>
      <c r="E144" s="37">
        <v>368</v>
      </c>
      <c r="F144" s="38">
        <v>368</v>
      </c>
      <c r="G144" s="37">
        <v>368</v>
      </c>
      <c r="H144" s="38">
        <v>368</v>
      </c>
      <c r="I144" s="39">
        <v>368</v>
      </c>
    </row>
    <row r="145" spans="1:9" ht="12.95" customHeight="1" x14ac:dyDescent="0.15">
      <c r="A145" s="15"/>
      <c r="B145" s="24" t="s">
        <v>9</v>
      </c>
      <c r="C145" s="40">
        <f t="shared" ref="C145:I145" si="61">SUM(C138:C144)</f>
        <v>1404</v>
      </c>
      <c r="D145" s="41">
        <f t="shared" si="61"/>
        <v>2440</v>
      </c>
      <c r="E145" s="40">
        <f t="shared" si="61"/>
        <v>3476</v>
      </c>
      <c r="F145" s="41">
        <f t="shared" si="61"/>
        <v>4512</v>
      </c>
      <c r="G145" s="40">
        <f t="shared" si="61"/>
        <v>5548</v>
      </c>
      <c r="H145" s="41">
        <f t="shared" si="61"/>
        <v>6584</v>
      </c>
      <c r="I145" s="42">
        <f t="shared" si="61"/>
        <v>7620</v>
      </c>
    </row>
    <row r="146" spans="1:9" ht="12.95" customHeight="1" x14ac:dyDescent="0.15">
      <c r="A146" s="15"/>
      <c r="B146" s="7" t="s">
        <v>78</v>
      </c>
      <c r="C146" s="32">
        <f>ROUND((C145)*83/1000,0)</f>
        <v>117</v>
      </c>
      <c r="D146" s="32">
        <f t="shared" ref="D146:I146" si="62">ROUND((D145)*83/1000,0)</f>
        <v>203</v>
      </c>
      <c r="E146" s="32">
        <f t="shared" si="62"/>
        <v>289</v>
      </c>
      <c r="F146" s="32">
        <f t="shared" si="62"/>
        <v>374</v>
      </c>
      <c r="G146" s="32">
        <f t="shared" si="62"/>
        <v>460</v>
      </c>
      <c r="H146" s="32">
        <f t="shared" si="62"/>
        <v>546</v>
      </c>
      <c r="I146" s="33">
        <f t="shared" si="62"/>
        <v>632</v>
      </c>
    </row>
    <row r="147" spans="1:9" ht="12.95" customHeight="1" x14ac:dyDescent="0.15">
      <c r="A147" s="15"/>
      <c r="B147" s="7" t="s">
        <v>76</v>
      </c>
      <c r="C147" s="32">
        <f>ROUND((C145)*27/1000,0)</f>
        <v>38</v>
      </c>
      <c r="D147" s="32">
        <f t="shared" ref="D147:I147" si="63">ROUND((D145)*27/1000,0)</f>
        <v>66</v>
      </c>
      <c r="E147" s="32">
        <f t="shared" si="63"/>
        <v>94</v>
      </c>
      <c r="F147" s="32">
        <f t="shared" si="63"/>
        <v>122</v>
      </c>
      <c r="G147" s="32">
        <f t="shared" si="63"/>
        <v>150</v>
      </c>
      <c r="H147" s="32">
        <f t="shared" si="63"/>
        <v>178</v>
      </c>
      <c r="I147" s="33">
        <f t="shared" si="63"/>
        <v>206</v>
      </c>
    </row>
    <row r="148" spans="1:9" ht="12.95" customHeight="1" x14ac:dyDescent="0.15">
      <c r="A148" s="15"/>
      <c r="B148" s="116" t="s">
        <v>77</v>
      </c>
      <c r="C148" s="32">
        <f>ROUND((C145)*16/1000,0)</f>
        <v>22</v>
      </c>
      <c r="D148" s="32">
        <f t="shared" ref="D148:I148" si="64">ROUND((D145)*16/1000,0)</f>
        <v>39</v>
      </c>
      <c r="E148" s="32">
        <f t="shared" si="64"/>
        <v>56</v>
      </c>
      <c r="F148" s="32">
        <f t="shared" si="64"/>
        <v>72</v>
      </c>
      <c r="G148" s="32">
        <f t="shared" si="64"/>
        <v>89</v>
      </c>
      <c r="H148" s="32">
        <f t="shared" si="64"/>
        <v>105</v>
      </c>
      <c r="I148" s="33">
        <f t="shared" si="64"/>
        <v>122</v>
      </c>
    </row>
    <row r="149" spans="1:9" ht="12.95" customHeight="1" x14ac:dyDescent="0.15">
      <c r="A149" s="15"/>
      <c r="B149" s="10" t="s">
        <v>11</v>
      </c>
      <c r="C149" s="37">
        <f>ROUNDDOWN((C145+C146+C147+C148)*11.1,0)</f>
        <v>17549</v>
      </c>
      <c r="D149" s="37">
        <f>ROUNDDOWN((D145+D146+D147+D148)*11.1,0)</f>
        <v>30502</v>
      </c>
      <c r="E149" s="37">
        <f t="shared" ref="E149" si="65">ROUNDDOWN((E145+E146+E147+E148)*11.1,0)</f>
        <v>43456</v>
      </c>
      <c r="F149" s="37">
        <f t="shared" ref="F149" si="66">ROUNDDOWN((F145+F146+F147+F148)*11.1,0)</f>
        <v>56388</v>
      </c>
      <c r="G149" s="37">
        <f t="shared" ref="G149" si="67">ROUNDDOWN((G145+G146+G147+G148)*11.1,0)</f>
        <v>69341</v>
      </c>
      <c r="H149" s="37">
        <f t="shared" ref="H149" si="68">ROUNDDOWN((H145+H146+H147+H148)*11.1,0)</f>
        <v>82284</v>
      </c>
      <c r="I149" s="39">
        <f>ROUNDDOWN((I145+I146+I147+I148)*11.1,0)</f>
        <v>95238</v>
      </c>
    </row>
    <row r="150" spans="1:9" ht="12.95" customHeight="1" x14ac:dyDescent="0.15">
      <c r="A150" s="15"/>
      <c r="B150" s="11" t="s">
        <v>17</v>
      </c>
      <c r="C150" s="37">
        <f>ROUNDDOWN(C149*0.9,0)</f>
        <v>15794</v>
      </c>
      <c r="D150" s="37">
        <f t="shared" ref="D150:I150" si="69">ROUNDDOWN(D149*0.9,0)</f>
        <v>27451</v>
      </c>
      <c r="E150" s="37">
        <f t="shared" si="69"/>
        <v>39110</v>
      </c>
      <c r="F150" s="37">
        <f t="shared" si="69"/>
        <v>50749</v>
      </c>
      <c r="G150" s="37">
        <f t="shared" si="69"/>
        <v>62406</v>
      </c>
      <c r="H150" s="37">
        <f t="shared" si="69"/>
        <v>74055</v>
      </c>
      <c r="I150" s="39">
        <f t="shared" si="69"/>
        <v>85714</v>
      </c>
    </row>
    <row r="151" spans="1:9" ht="12.95" customHeight="1" x14ac:dyDescent="0.15">
      <c r="A151" s="15"/>
      <c r="B151" s="9" t="s">
        <v>12</v>
      </c>
      <c r="C151" s="34">
        <f>C149-C150</f>
        <v>1755</v>
      </c>
      <c r="D151" s="34">
        <f t="shared" ref="D151:I151" si="70">D149-D150</f>
        <v>3051</v>
      </c>
      <c r="E151" s="34">
        <f t="shared" si="70"/>
        <v>4346</v>
      </c>
      <c r="F151" s="34">
        <f t="shared" si="70"/>
        <v>5639</v>
      </c>
      <c r="G151" s="34">
        <f t="shared" si="70"/>
        <v>6935</v>
      </c>
      <c r="H151" s="34">
        <f t="shared" si="70"/>
        <v>8229</v>
      </c>
      <c r="I151" s="36">
        <f t="shared" si="70"/>
        <v>9524</v>
      </c>
    </row>
    <row r="152" spans="1:9" ht="12.95" customHeight="1" x14ac:dyDescent="0.15">
      <c r="A152" s="30"/>
      <c r="B152" s="10" t="s">
        <v>13</v>
      </c>
      <c r="C152" s="37">
        <v>1330</v>
      </c>
      <c r="D152" s="37">
        <f>SUM(C152+420)</f>
        <v>1750</v>
      </c>
      <c r="E152" s="37">
        <f>SUM(D152+1750)</f>
        <v>3500</v>
      </c>
      <c r="F152" s="37">
        <f>SUM(E152+1750)</f>
        <v>5250</v>
      </c>
      <c r="G152" s="37">
        <f>SUM(F152+1750)</f>
        <v>7000</v>
      </c>
      <c r="H152" s="37">
        <f>SUM(G152+1750)</f>
        <v>8750</v>
      </c>
      <c r="I152" s="39">
        <f>SUM(H152+1750)</f>
        <v>10500</v>
      </c>
    </row>
    <row r="153" spans="1:9" s="1" customFormat="1" ht="12.75" customHeight="1" x14ac:dyDescent="0.15">
      <c r="A153" s="30"/>
      <c r="B153" s="10" t="s">
        <v>14</v>
      </c>
      <c r="C153" s="37">
        <v>2100</v>
      </c>
      <c r="D153" s="37">
        <f>SUM(C153*2)</f>
        <v>4200</v>
      </c>
      <c r="E153" s="37">
        <f>SUM(C153*3)</f>
        <v>6300</v>
      </c>
      <c r="F153" s="37">
        <f>SUM(C153*4)</f>
        <v>8400</v>
      </c>
      <c r="G153" s="37">
        <f>SUM(C153*5)</f>
        <v>10500</v>
      </c>
      <c r="H153" s="37">
        <f>SUM(C153*6)</f>
        <v>12600</v>
      </c>
      <c r="I153" s="39">
        <f>SUM(C153*7)</f>
        <v>14700</v>
      </c>
    </row>
    <row r="154" spans="1:9" ht="12.95" customHeight="1" thickBot="1" x14ac:dyDescent="0.2">
      <c r="A154" s="30"/>
      <c r="B154" s="12" t="s">
        <v>15</v>
      </c>
      <c r="C154" s="88">
        <v>100</v>
      </c>
      <c r="D154" s="89">
        <v>100</v>
      </c>
      <c r="E154" s="88">
        <v>200</v>
      </c>
      <c r="F154" s="89">
        <v>300</v>
      </c>
      <c r="G154" s="88">
        <v>400</v>
      </c>
      <c r="H154" s="89">
        <v>500</v>
      </c>
      <c r="I154" s="90">
        <v>600</v>
      </c>
    </row>
    <row r="155" spans="1:9" s="66" customFormat="1" ht="18.75" customHeight="1" thickBot="1" x14ac:dyDescent="0.2">
      <c r="A155" s="62"/>
      <c r="B155" s="63" t="s">
        <v>16</v>
      </c>
      <c r="C155" s="64">
        <f t="shared" ref="C155:I155" si="71">SUM(C151:C154)</f>
        <v>5285</v>
      </c>
      <c r="D155" s="64">
        <f t="shared" si="71"/>
        <v>9101</v>
      </c>
      <c r="E155" s="64">
        <f t="shared" si="71"/>
        <v>14346</v>
      </c>
      <c r="F155" s="64">
        <f t="shared" si="71"/>
        <v>19589</v>
      </c>
      <c r="G155" s="64">
        <f t="shared" si="71"/>
        <v>24835</v>
      </c>
      <c r="H155" s="64">
        <f t="shared" si="71"/>
        <v>30079</v>
      </c>
      <c r="I155" s="65">
        <f t="shared" si="71"/>
        <v>35324</v>
      </c>
    </row>
  </sheetData>
  <mergeCells count="3">
    <mergeCell ref="G1:I1"/>
    <mergeCell ref="G47:I47"/>
    <mergeCell ref="A3:H3"/>
  </mergeCells>
  <phoneticPr fontId="1"/>
  <pageMargins left="1.1811023622047245" right="0.19685039370078741" top="0.39370078740157483" bottom="0.35433070866141736" header="0.51181102362204722" footer="0.43307086614173229"/>
  <pageSetup paperSize="9" orientation="portrait" horizontalDpi="300" verticalDpi="300" r:id="rId1"/>
  <headerFooter alignWithMargins="0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155"/>
  <sheetViews>
    <sheetView zoomScaleNormal="100" workbookViewId="0">
      <selection activeCell="G47" sqref="G47:I47"/>
    </sheetView>
  </sheetViews>
  <sheetFormatPr defaultRowHeight="13.5" x14ac:dyDescent="0.15"/>
  <cols>
    <col min="1" max="1" width="8.625" customWidth="1"/>
    <col min="2" max="2" width="20.625" customWidth="1"/>
    <col min="3" max="9" width="7.375" customWidth="1"/>
    <col min="10" max="12" width="7.125" customWidth="1"/>
  </cols>
  <sheetData>
    <row r="1" spans="1:9" ht="22.5" customHeight="1" x14ac:dyDescent="0.15">
      <c r="G1" s="118" t="s">
        <v>84</v>
      </c>
      <c r="H1" s="118"/>
      <c r="I1" s="118"/>
    </row>
    <row r="2" spans="1:9" ht="22.5" customHeight="1" x14ac:dyDescent="0.15"/>
    <row r="3" spans="1:9" ht="14.25" x14ac:dyDescent="0.15">
      <c r="A3" s="120" t="s">
        <v>67</v>
      </c>
      <c r="B3" s="120"/>
      <c r="C3" s="120"/>
      <c r="D3" s="120"/>
      <c r="E3" s="120"/>
      <c r="F3" s="120"/>
      <c r="G3" s="120"/>
      <c r="H3" s="120"/>
      <c r="I3" s="120"/>
    </row>
    <row r="4" spans="1:9" ht="13.5" customHeight="1" thickBot="1" x14ac:dyDescent="0.2">
      <c r="A4" s="1"/>
      <c r="B4" s="1"/>
      <c r="H4" s="104" t="s">
        <v>43</v>
      </c>
      <c r="I4" s="104"/>
    </row>
    <row r="5" spans="1:9" ht="18" customHeight="1" x14ac:dyDescent="0.15">
      <c r="A5" s="14"/>
      <c r="B5" s="25" t="s">
        <v>18</v>
      </c>
      <c r="C5" s="13"/>
      <c r="D5" s="13"/>
      <c r="E5" s="13"/>
      <c r="F5" s="5"/>
      <c r="G5" s="5"/>
      <c r="H5" s="5"/>
      <c r="I5" s="6"/>
    </row>
    <row r="6" spans="1:9" ht="12.95" customHeight="1" x14ac:dyDescent="0.15">
      <c r="A6" s="91" t="s">
        <v>24</v>
      </c>
      <c r="B6" s="7" t="s">
        <v>0</v>
      </c>
      <c r="C6" s="4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3" t="s">
        <v>7</v>
      </c>
      <c r="I6" s="8" t="s">
        <v>8</v>
      </c>
    </row>
    <row r="7" spans="1:9" ht="12.95" customHeight="1" x14ac:dyDescent="0.15">
      <c r="A7" s="31"/>
      <c r="B7" s="7" t="s">
        <v>1</v>
      </c>
      <c r="C7" s="32">
        <v>523</v>
      </c>
      <c r="D7" s="32">
        <f>SUM(C7*2)</f>
        <v>1046</v>
      </c>
      <c r="E7" s="32">
        <f>SUM(C7*3)</f>
        <v>1569</v>
      </c>
      <c r="F7" s="32">
        <f>SUM(C7*4)</f>
        <v>2092</v>
      </c>
      <c r="G7" s="32">
        <f>SUM(C7*5)</f>
        <v>2615</v>
      </c>
      <c r="H7" s="32">
        <f>SUM(C7*6)</f>
        <v>3138</v>
      </c>
      <c r="I7" s="33">
        <f>SUM(C7*7)</f>
        <v>3661</v>
      </c>
    </row>
    <row r="8" spans="1:9" ht="12.95" customHeight="1" x14ac:dyDescent="0.15">
      <c r="A8" s="15"/>
      <c r="B8" s="22" t="s">
        <v>40</v>
      </c>
      <c r="C8" s="34">
        <v>12</v>
      </c>
      <c r="D8" s="35">
        <v>24</v>
      </c>
      <c r="E8" s="34">
        <v>36</v>
      </c>
      <c r="F8" s="35">
        <v>48</v>
      </c>
      <c r="G8" s="34">
        <v>60</v>
      </c>
      <c r="H8" s="35">
        <v>72</v>
      </c>
      <c r="I8" s="36">
        <v>84</v>
      </c>
    </row>
    <row r="9" spans="1:9" ht="12.95" customHeight="1" x14ac:dyDescent="0.15">
      <c r="A9" s="15"/>
      <c r="B9" s="23" t="s">
        <v>62</v>
      </c>
      <c r="C9" s="37">
        <v>0</v>
      </c>
      <c r="D9" s="38">
        <f>SUM(C9*2)</f>
        <v>0</v>
      </c>
      <c r="E9" s="37">
        <f>SUM(C9*3)</f>
        <v>0</v>
      </c>
      <c r="F9" s="38">
        <f>SUM(C9*4)</f>
        <v>0</v>
      </c>
      <c r="G9" s="37">
        <f>SUM(C9*5)</f>
        <v>0</v>
      </c>
      <c r="H9" s="38">
        <f>SUM(C9*6)</f>
        <v>0</v>
      </c>
      <c r="I9" s="39">
        <f>SUM(C9*7)</f>
        <v>0</v>
      </c>
    </row>
    <row r="10" spans="1:9" ht="12.95" customHeight="1" x14ac:dyDescent="0.15">
      <c r="A10" s="15"/>
      <c r="B10" s="23" t="s">
        <v>63</v>
      </c>
      <c r="C10" s="37">
        <v>0</v>
      </c>
      <c r="D10" s="38">
        <f>SUM(C10*2)</f>
        <v>0</v>
      </c>
      <c r="E10" s="37">
        <f>SUM(C10*3)</f>
        <v>0</v>
      </c>
      <c r="F10" s="38">
        <f>SUM(C10*4)</f>
        <v>0</v>
      </c>
      <c r="G10" s="37">
        <f>SUM(C10*5)</f>
        <v>0</v>
      </c>
      <c r="H10" s="38">
        <f>SUM(C10*6)</f>
        <v>0</v>
      </c>
      <c r="I10" s="39">
        <f>SUM(C10*7)</f>
        <v>0</v>
      </c>
    </row>
    <row r="11" spans="1:9" ht="12.95" customHeight="1" x14ac:dyDescent="0.15">
      <c r="A11" s="15"/>
      <c r="B11" s="23" t="s">
        <v>27</v>
      </c>
      <c r="C11" s="37">
        <v>0</v>
      </c>
      <c r="D11" s="38">
        <f>SUM(C11*2)</f>
        <v>0</v>
      </c>
      <c r="E11" s="37">
        <f>SUM(C11*3)</f>
        <v>0</v>
      </c>
      <c r="F11" s="38">
        <f>SUM(C11*4)</f>
        <v>0</v>
      </c>
      <c r="G11" s="37">
        <f>SUM(C11*5)</f>
        <v>0</v>
      </c>
      <c r="H11" s="38">
        <f>SUM(C11*6)</f>
        <v>0</v>
      </c>
      <c r="I11" s="39">
        <f>SUM(C11*7)</f>
        <v>0</v>
      </c>
    </row>
    <row r="12" spans="1:9" ht="12.95" customHeight="1" x14ac:dyDescent="0.15">
      <c r="A12" s="15"/>
      <c r="B12" s="23" t="s">
        <v>70</v>
      </c>
      <c r="C12" s="37">
        <v>18</v>
      </c>
      <c r="D12" s="38">
        <f>SUM(C12*2)</f>
        <v>36</v>
      </c>
      <c r="E12" s="37">
        <f>SUM(C12*3)</f>
        <v>54</v>
      </c>
      <c r="F12" s="38">
        <f>SUM(C12*4)</f>
        <v>72</v>
      </c>
      <c r="G12" s="37">
        <f>SUM(C12*5)</f>
        <v>90</v>
      </c>
      <c r="H12" s="38">
        <f>SUM(C12*6)</f>
        <v>108</v>
      </c>
      <c r="I12" s="39">
        <f>SUM(C12*7)</f>
        <v>126</v>
      </c>
    </row>
    <row r="13" spans="1:9" ht="12.95" customHeight="1" x14ac:dyDescent="0.15">
      <c r="A13" s="15"/>
      <c r="B13" s="23" t="s">
        <v>10</v>
      </c>
      <c r="C13" s="37">
        <v>368</v>
      </c>
      <c r="D13" s="38">
        <v>368</v>
      </c>
      <c r="E13" s="37">
        <v>368</v>
      </c>
      <c r="F13" s="38">
        <v>368</v>
      </c>
      <c r="G13" s="37">
        <v>368</v>
      </c>
      <c r="H13" s="38">
        <v>368</v>
      </c>
      <c r="I13" s="39">
        <v>368</v>
      </c>
    </row>
    <row r="14" spans="1:9" ht="12.95" customHeight="1" x14ac:dyDescent="0.15">
      <c r="A14" s="15"/>
      <c r="B14" s="24" t="s">
        <v>9</v>
      </c>
      <c r="C14" s="40">
        <f t="shared" ref="C14:I14" si="0">SUM(C7:C13)</f>
        <v>921</v>
      </c>
      <c r="D14" s="41">
        <f t="shared" si="0"/>
        <v>1474</v>
      </c>
      <c r="E14" s="40">
        <f t="shared" si="0"/>
        <v>2027</v>
      </c>
      <c r="F14" s="41">
        <f t="shared" si="0"/>
        <v>2580</v>
      </c>
      <c r="G14" s="40">
        <f t="shared" si="0"/>
        <v>3133</v>
      </c>
      <c r="H14" s="41">
        <f t="shared" si="0"/>
        <v>3686</v>
      </c>
      <c r="I14" s="42">
        <f t="shared" si="0"/>
        <v>4239</v>
      </c>
    </row>
    <row r="15" spans="1:9" ht="12.95" customHeight="1" x14ac:dyDescent="0.15">
      <c r="A15" s="15"/>
      <c r="B15" s="7" t="s">
        <v>78</v>
      </c>
      <c r="C15" s="32">
        <f>ROUND((C14)*83/1000,0)</f>
        <v>76</v>
      </c>
      <c r="D15" s="32">
        <f>ROUND((D14)*83/1000,0)</f>
        <v>122</v>
      </c>
      <c r="E15" s="32">
        <f t="shared" ref="E15:I15" si="1">ROUND((E14)*83/1000,0)</f>
        <v>168</v>
      </c>
      <c r="F15" s="32">
        <f t="shared" si="1"/>
        <v>214</v>
      </c>
      <c r="G15" s="32">
        <f t="shared" si="1"/>
        <v>260</v>
      </c>
      <c r="H15" s="32">
        <f t="shared" si="1"/>
        <v>306</v>
      </c>
      <c r="I15" s="33">
        <f t="shared" si="1"/>
        <v>352</v>
      </c>
    </row>
    <row r="16" spans="1:9" ht="12.95" customHeight="1" x14ac:dyDescent="0.15">
      <c r="A16" s="15"/>
      <c r="B16" s="7" t="s">
        <v>76</v>
      </c>
      <c r="C16" s="32">
        <f>ROUND((C14)*27/1000,0)</f>
        <v>25</v>
      </c>
      <c r="D16" s="32">
        <f t="shared" ref="D16:I16" si="2">ROUND((D14)*27/1000,0)</f>
        <v>40</v>
      </c>
      <c r="E16" s="32">
        <f t="shared" si="2"/>
        <v>55</v>
      </c>
      <c r="F16" s="32">
        <f t="shared" si="2"/>
        <v>70</v>
      </c>
      <c r="G16" s="32">
        <f t="shared" si="2"/>
        <v>85</v>
      </c>
      <c r="H16" s="32">
        <f t="shared" si="2"/>
        <v>100</v>
      </c>
      <c r="I16" s="33">
        <f t="shared" si="2"/>
        <v>114</v>
      </c>
    </row>
    <row r="17" spans="1:9" ht="12.95" customHeight="1" x14ac:dyDescent="0.15">
      <c r="A17" s="15"/>
      <c r="B17" s="116" t="s">
        <v>77</v>
      </c>
      <c r="C17" s="32">
        <f>ROUND((C14)*16/1000,0)</f>
        <v>15</v>
      </c>
      <c r="D17" s="32">
        <f t="shared" ref="D17:H17" si="3">ROUND((D14)*16/1000,0)</f>
        <v>24</v>
      </c>
      <c r="E17" s="32">
        <f t="shared" si="3"/>
        <v>32</v>
      </c>
      <c r="F17" s="32">
        <f t="shared" si="3"/>
        <v>41</v>
      </c>
      <c r="G17" s="32">
        <f t="shared" si="3"/>
        <v>50</v>
      </c>
      <c r="H17" s="32">
        <f t="shared" si="3"/>
        <v>59</v>
      </c>
      <c r="I17" s="33">
        <f>ROUND((I14)*16/1000,0)</f>
        <v>68</v>
      </c>
    </row>
    <row r="18" spans="1:9" ht="12.95" customHeight="1" x14ac:dyDescent="0.15">
      <c r="A18" s="15"/>
      <c r="B18" s="10" t="s">
        <v>11</v>
      </c>
      <c r="C18" s="37">
        <f>ROUNDDOWN((C14+C15+C16+C17)*11.1,0)</f>
        <v>11510</v>
      </c>
      <c r="D18" s="37">
        <f>ROUNDDOWN((D14+D15+D16+D17)*11.1,0)</f>
        <v>18426</v>
      </c>
      <c r="E18" s="37">
        <f t="shared" ref="E18:H18" si="4">ROUNDDOWN((E14+E15+E16+E17)*11.1,0)</f>
        <v>25330</v>
      </c>
      <c r="F18" s="37">
        <f t="shared" si="4"/>
        <v>32245</v>
      </c>
      <c r="G18" s="37">
        <f t="shared" si="4"/>
        <v>39160</v>
      </c>
      <c r="H18" s="37">
        <f t="shared" si="4"/>
        <v>46076</v>
      </c>
      <c r="I18" s="39">
        <f>ROUNDDOWN((I14+I15+I16+I17)*11.1,0)</f>
        <v>52980</v>
      </c>
    </row>
    <row r="19" spans="1:9" ht="12.95" customHeight="1" x14ac:dyDescent="0.15">
      <c r="A19" s="15"/>
      <c r="B19" s="11" t="s">
        <v>47</v>
      </c>
      <c r="C19" s="37">
        <f t="shared" ref="C19:I19" si="5">ROUNDDOWN(C18*0.8,0)</f>
        <v>9208</v>
      </c>
      <c r="D19" s="37">
        <f t="shared" si="5"/>
        <v>14740</v>
      </c>
      <c r="E19" s="37">
        <f t="shared" si="5"/>
        <v>20264</v>
      </c>
      <c r="F19" s="37">
        <f t="shared" si="5"/>
        <v>25796</v>
      </c>
      <c r="G19" s="37">
        <f t="shared" si="5"/>
        <v>31328</v>
      </c>
      <c r="H19" s="37">
        <f t="shared" si="5"/>
        <v>36860</v>
      </c>
      <c r="I19" s="39">
        <f t="shared" si="5"/>
        <v>42384</v>
      </c>
    </row>
    <row r="20" spans="1:9" ht="12.95" customHeight="1" x14ac:dyDescent="0.15">
      <c r="A20" s="15"/>
      <c r="B20" s="93" t="s">
        <v>48</v>
      </c>
      <c r="C20" s="34">
        <f>C18-C19</f>
        <v>2302</v>
      </c>
      <c r="D20" s="34">
        <f t="shared" ref="D20:I20" si="6">D18-D19</f>
        <v>3686</v>
      </c>
      <c r="E20" s="34">
        <f t="shared" si="6"/>
        <v>5066</v>
      </c>
      <c r="F20" s="34">
        <f t="shared" si="6"/>
        <v>6449</v>
      </c>
      <c r="G20" s="34">
        <f t="shared" si="6"/>
        <v>7832</v>
      </c>
      <c r="H20" s="34">
        <f t="shared" si="6"/>
        <v>9216</v>
      </c>
      <c r="I20" s="36">
        <f t="shared" si="6"/>
        <v>10596</v>
      </c>
    </row>
    <row r="21" spans="1:9" ht="12.95" customHeight="1" x14ac:dyDescent="0.15">
      <c r="A21" s="15"/>
      <c r="B21" s="10" t="s">
        <v>13</v>
      </c>
      <c r="C21" s="37">
        <v>1330</v>
      </c>
      <c r="D21" s="37">
        <f>SUM(C21+420)</f>
        <v>1750</v>
      </c>
      <c r="E21" s="37">
        <f>SUM(D21+1750)</f>
        <v>3500</v>
      </c>
      <c r="F21" s="37">
        <f>SUM(E21+1750)</f>
        <v>5250</v>
      </c>
      <c r="G21" s="37">
        <f>SUM(F21+1750)</f>
        <v>7000</v>
      </c>
      <c r="H21" s="37">
        <f>SUM(G21+1750)</f>
        <v>8750</v>
      </c>
      <c r="I21" s="39">
        <f>SUM(H21+1750)</f>
        <v>10500</v>
      </c>
    </row>
    <row r="22" spans="1:9" ht="12.95" customHeight="1" x14ac:dyDescent="0.15">
      <c r="A22" s="15"/>
      <c r="B22" s="10" t="s">
        <v>14</v>
      </c>
      <c r="C22" s="37">
        <v>2100</v>
      </c>
      <c r="D22" s="37">
        <f>SUM(C22*2)</f>
        <v>4200</v>
      </c>
      <c r="E22" s="37">
        <f>SUM(C22*3)</f>
        <v>6300</v>
      </c>
      <c r="F22" s="37">
        <f>SUM(C22*4)</f>
        <v>8400</v>
      </c>
      <c r="G22" s="37">
        <f>SUM(C22*5)</f>
        <v>10500</v>
      </c>
      <c r="H22" s="37">
        <f>SUM(C22*6)</f>
        <v>12600</v>
      </c>
      <c r="I22" s="39">
        <f>SUM(C22*7)</f>
        <v>14700</v>
      </c>
    </row>
    <row r="23" spans="1:9" ht="12.95" customHeight="1" thickBot="1" x14ac:dyDescent="0.2">
      <c r="A23" s="15"/>
      <c r="B23" s="12" t="s">
        <v>15</v>
      </c>
      <c r="C23" s="88">
        <v>100</v>
      </c>
      <c r="D23" s="89">
        <v>100</v>
      </c>
      <c r="E23" s="88">
        <v>200</v>
      </c>
      <c r="F23" s="89">
        <v>300</v>
      </c>
      <c r="G23" s="88">
        <v>400</v>
      </c>
      <c r="H23" s="89">
        <v>500</v>
      </c>
      <c r="I23" s="90">
        <v>600</v>
      </c>
    </row>
    <row r="24" spans="1:9" s="66" customFormat="1" ht="18.75" customHeight="1" thickBot="1" x14ac:dyDescent="0.2">
      <c r="A24" s="62"/>
      <c r="B24" s="85" t="s">
        <v>16</v>
      </c>
      <c r="C24" s="86">
        <f>SUM(C20:C23)</f>
        <v>5832</v>
      </c>
      <c r="D24" s="86">
        <f t="shared" ref="D24:I24" si="7">SUM(D20:D23)</f>
        <v>9736</v>
      </c>
      <c r="E24" s="86">
        <f t="shared" si="7"/>
        <v>15066</v>
      </c>
      <c r="F24" s="86">
        <f t="shared" si="7"/>
        <v>20399</v>
      </c>
      <c r="G24" s="86">
        <f t="shared" si="7"/>
        <v>25732</v>
      </c>
      <c r="H24" s="86">
        <f t="shared" si="7"/>
        <v>31066</v>
      </c>
      <c r="I24" s="87">
        <f t="shared" si="7"/>
        <v>36396</v>
      </c>
    </row>
    <row r="25" spans="1:9" ht="31.5" customHeight="1" thickBot="1" x14ac:dyDescent="0.2">
      <c r="A25" s="2"/>
    </row>
    <row r="26" spans="1:9" ht="18" customHeight="1" x14ac:dyDescent="0.15">
      <c r="A26" s="14"/>
      <c r="B26" s="25" t="s">
        <v>18</v>
      </c>
      <c r="C26" s="13"/>
      <c r="D26" s="13"/>
      <c r="E26" s="13"/>
      <c r="F26" s="5"/>
      <c r="G26" s="5"/>
      <c r="H26" s="5"/>
      <c r="I26" s="6"/>
    </row>
    <row r="27" spans="1:9" ht="12.95" customHeight="1" x14ac:dyDescent="0.15">
      <c r="A27" s="91" t="s">
        <v>25</v>
      </c>
      <c r="B27" s="7" t="s">
        <v>0</v>
      </c>
      <c r="C27" s="4" t="s">
        <v>2</v>
      </c>
      <c r="D27" s="3" t="s">
        <v>3</v>
      </c>
      <c r="E27" s="4" t="s">
        <v>4</v>
      </c>
      <c r="F27" s="3" t="s">
        <v>5</v>
      </c>
      <c r="G27" s="4" t="s">
        <v>6</v>
      </c>
      <c r="H27" s="3" t="s">
        <v>7</v>
      </c>
      <c r="I27" s="8" t="s">
        <v>8</v>
      </c>
    </row>
    <row r="28" spans="1:9" ht="12.95" customHeight="1" x14ac:dyDescent="0.15">
      <c r="A28" s="31"/>
      <c r="B28" s="7" t="s">
        <v>1</v>
      </c>
      <c r="C28" s="32">
        <v>649</v>
      </c>
      <c r="D28" s="32">
        <f>SUM(C28*2)</f>
        <v>1298</v>
      </c>
      <c r="E28" s="32">
        <f>SUM(C28*3)</f>
        <v>1947</v>
      </c>
      <c r="F28" s="32">
        <f>SUM(C28*4)</f>
        <v>2596</v>
      </c>
      <c r="G28" s="32">
        <f>SUM(C28*5)</f>
        <v>3245</v>
      </c>
      <c r="H28" s="32">
        <f>SUM(C28*6)</f>
        <v>3894</v>
      </c>
      <c r="I28" s="33">
        <f>SUM(C28*7)</f>
        <v>4543</v>
      </c>
    </row>
    <row r="29" spans="1:9" ht="12.95" customHeight="1" x14ac:dyDescent="0.15">
      <c r="A29" s="15"/>
      <c r="B29" s="22" t="s">
        <v>40</v>
      </c>
      <c r="C29" s="34">
        <v>12</v>
      </c>
      <c r="D29" s="35">
        <v>24</v>
      </c>
      <c r="E29" s="34">
        <v>36</v>
      </c>
      <c r="F29" s="35">
        <v>48</v>
      </c>
      <c r="G29" s="34">
        <v>60</v>
      </c>
      <c r="H29" s="35">
        <v>72</v>
      </c>
      <c r="I29" s="36">
        <v>84</v>
      </c>
    </row>
    <row r="30" spans="1:9" ht="12.95" customHeight="1" x14ac:dyDescent="0.15">
      <c r="A30" s="15"/>
      <c r="B30" s="23" t="s">
        <v>62</v>
      </c>
      <c r="C30" s="37">
        <v>0</v>
      </c>
      <c r="D30" s="38">
        <f>SUM(C30*2)</f>
        <v>0</v>
      </c>
      <c r="E30" s="37">
        <f>SUM(C30*3)</f>
        <v>0</v>
      </c>
      <c r="F30" s="38">
        <f>SUM(C30*4)</f>
        <v>0</v>
      </c>
      <c r="G30" s="37">
        <f>SUM(C30*5)</f>
        <v>0</v>
      </c>
      <c r="H30" s="38">
        <f>SUM(C30*6)</f>
        <v>0</v>
      </c>
      <c r="I30" s="39">
        <f>SUM(C30*7)</f>
        <v>0</v>
      </c>
    </row>
    <row r="31" spans="1:9" ht="12.95" customHeight="1" x14ac:dyDescent="0.15">
      <c r="A31" s="15"/>
      <c r="B31" s="23" t="s">
        <v>63</v>
      </c>
      <c r="C31" s="37">
        <v>0</v>
      </c>
      <c r="D31" s="38">
        <f>SUM(C31*2)</f>
        <v>0</v>
      </c>
      <c r="E31" s="37">
        <f>SUM(C31*3)</f>
        <v>0</v>
      </c>
      <c r="F31" s="38">
        <f>SUM(C31*4)</f>
        <v>0</v>
      </c>
      <c r="G31" s="37">
        <f>SUM(C31*5)</f>
        <v>0</v>
      </c>
      <c r="H31" s="38">
        <f>SUM(C31*6)</f>
        <v>0</v>
      </c>
      <c r="I31" s="39">
        <f>SUM(C31*7)</f>
        <v>0</v>
      </c>
    </row>
    <row r="32" spans="1:9" ht="12.95" customHeight="1" x14ac:dyDescent="0.15">
      <c r="A32" s="15"/>
      <c r="B32" s="23" t="s">
        <v>27</v>
      </c>
      <c r="C32" s="37">
        <v>0</v>
      </c>
      <c r="D32" s="38">
        <f>SUM(C32*2)</f>
        <v>0</v>
      </c>
      <c r="E32" s="37">
        <f>SUM(C32*3)</f>
        <v>0</v>
      </c>
      <c r="F32" s="38">
        <f>SUM(C32*4)</f>
        <v>0</v>
      </c>
      <c r="G32" s="37">
        <f>SUM(C32*5)</f>
        <v>0</v>
      </c>
      <c r="H32" s="38">
        <f>SUM(C32*6)</f>
        <v>0</v>
      </c>
      <c r="I32" s="39">
        <f>SUM(C32*7)</f>
        <v>0</v>
      </c>
    </row>
    <row r="33" spans="1:9" ht="12.95" customHeight="1" x14ac:dyDescent="0.15">
      <c r="A33" s="15"/>
      <c r="B33" s="23" t="s">
        <v>70</v>
      </c>
      <c r="C33" s="37">
        <v>18</v>
      </c>
      <c r="D33" s="38">
        <f>SUM(C33*2)</f>
        <v>36</v>
      </c>
      <c r="E33" s="37">
        <f>SUM(C33*3)</f>
        <v>54</v>
      </c>
      <c r="F33" s="38">
        <f>SUM(C33*4)</f>
        <v>72</v>
      </c>
      <c r="G33" s="37">
        <f>SUM(C33*5)</f>
        <v>90</v>
      </c>
      <c r="H33" s="38">
        <f>SUM(C33*6)</f>
        <v>108</v>
      </c>
      <c r="I33" s="39">
        <f>SUM(C33*7)</f>
        <v>126</v>
      </c>
    </row>
    <row r="34" spans="1:9" ht="12.95" customHeight="1" x14ac:dyDescent="0.15">
      <c r="A34" s="15"/>
      <c r="B34" s="23" t="s">
        <v>10</v>
      </c>
      <c r="C34" s="37">
        <v>368</v>
      </c>
      <c r="D34" s="38">
        <v>368</v>
      </c>
      <c r="E34" s="37">
        <v>368</v>
      </c>
      <c r="F34" s="38">
        <v>368</v>
      </c>
      <c r="G34" s="37">
        <v>368</v>
      </c>
      <c r="H34" s="38">
        <v>368</v>
      </c>
      <c r="I34" s="39">
        <v>368</v>
      </c>
    </row>
    <row r="35" spans="1:9" ht="12.95" customHeight="1" x14ac:dyDescent="0.15">
      <c r="A35" s="15"/>
      <c r="B35" s="24" t="s">
        <v>9</v>
      </c>
      <c r="C35" s="40">
        <f t="shared" ref="C35:I35" si="8">SUM(C28:C34)</f>
        <v>1047</v>
      </c>
      <c r="D35" s="41">
        <f t="shared" si="8"/>
        <v>1726</v>
      </c>
      <c r="E35" s="40">
        <f t="shared" si="8"/>
        <v>2405</v>
      </c>
      <c r="F35" s="41">
        <f t="shared" si="8"/>
        <v>3084</v>
      </c>
      <c r="G35" s="40">
        <f t="shared" si="8"/>
        <v>3763</v>
      </c>
      <c r="H35" s="41">
        <f t="shared" si="8"/>
        <v>4442</v>
      </c>
      <c r="I35" s="42">
        <f t="shared" si="8"/>
        <v>5121</v>
      </c>
    </row>
    <row r="36" spans="1:9" ht="12.95" customHeight="1" x14ac:dyDescent="0.15">
      <c r="A36" s="15"/>
      <c r="B36" s="7" t="s">
        <v>78</v>
      </c>
      <c r="C36" s="32">
        <f>ROUND((C35)*83/1000,0)</f>
        <v>87</v>
      </c>
      <c r="D36" s="32">
        <f t="shared" ref="D36:I36" si="9">ROUND((D35)*83/1000,0)</f>
        <v>143</v>
      </c>
      <c r="E36" s="32">
        <f t="shared" si="9"/>
        <v>200</v>
      </c>
      <c r="F36" s="32">
        <f t="shared" si="9"/>
        <v>256</v>
      </c>
      <c r="G36" s="32">
        <f t="shared" si="9"/>
        <v>312</v>
      </c>
      <c r="H36" s="32">
        <f t="shared" si="9"/>
        <v>369</v>
      </c>
      <c r="I36" s="33">
        <f t="shared" si="9"/>
        <v>425</v>
      </c>
    </row>
    <row r="37" spans="1:9" ht="12.95" customHeight="1" x14ac:dyDescent="0.15">
      <c r="A37" s="15"/>
      <c r="B37" s="7" t="s">
        <v>76</v>
      </c>
      <c r="C37" s="32">
        <f>ROUND((C35)*27/1000,0)</f>
        <v>28</v>
      </c>
      <c r="D37" s="32">
        <f t="shared" ref="D37:I37" si="10">ROUND((D35)*27/1000,0)</f>
        <v>47</v>
      </c>
      <c r="E37" s="32">
        <f t="shared" si="10"/>
        <v>65</v>
      </c>
      <c r="F37" s="32">
        <f t="shared" si="10"/>
        <v>83</v>
      </c>
      <c r="G37" s="32">
        <f t="shared" si="10"/>
        <v>102</v>
      </c>
      <c r="H37" s="32">
        <f t="shared" si="10"/>
        <v>120</v>
      </c>
      <c r="I37" s="33">
        <f t="shared" si="10"/>
        <v>138</v>
      </c>
    </row>
    <row r="38" spans="1:9" ht="12.95" customHeight="1" x14ac:dyDescent="0.15">
      <c r="A38" s="15"/>
      <c r="B38" s="116" t="s">
        <v>77</v>
      </c>
      <c r="C38" s="32">
        <f>ROUND((C35)*16/1000,0)</f>
        <v>17</v>
      </c>
      <c r="D38" s="32">
        <f t="shared" ref="D38:I38" si="11">ROUND((D35)*16/1000,0)</f>
        <v>28</v>
      </c>
      <c r="E38" s="32">
        <f t="shared" si="11"/>
        <v>38</v>
      </c>
      <c r="F38" s="32">
        <f t="shared" si="11"/>
        <v>49</v>
      </c>
      <c r="G38" s="32">
        <f t="shared" si="11"/>
        <v>60</v>
      </c>
      <c r="H38" s="32">
        <f t="shared" si="11"/>
        <v>71</v>
      </c>
      <c r="I38" s="33">
        <f t="shared" si="11"/>
        <v>82</v>
      </c>
    </row>
    <row r="39" spans="1:9" ht="12.95" customHeight="1" x14ac:dyDescent="0.15">
      <c r="A39" s="15"/>
      <c r="B39" s="10" t="s">
        <v>11</v>
      </c>
      <c r="C39" s="37">
        <f>ROUNDDOWN((C35+C36+C37+C38)*11.1,0)</f>
        <v>13086</v>
      </c>
      <c r="D39" s="37">
        <f>ROUNDDOWN((D35+D36+D37+D38)*11.1,0)</f>
        <v>21578</v>
      </c>
      <c r="E39" s="37">
        <f t="shared" ref="E39:H39" si="12">ROUNDDOWN((E35+E36+E37+E38)*11.1,0)</f>
        <v>30058</v>
      </c>
      <c r="F39" s="37">
        <f t="shared" si="12"/>
        <v>38539</v>
      </c>
      <c r="G39" s="37">
        <f t="shared" si="12"/>
        <v>47030</v>
      </c>
      <c r="H39" s="37">
        <f t="shared" si="12"/>
        <v>55522</v>
      </c>
      <c r="I39" s="39">
        <f>ROUNDDOWN((I35+I36+I37+I38)*11.1,0)</f>
        <v>64002</v>
      </c>
    </row>
    <row r="40" spans="1:9" ht="12.95" customHeight="1" x14ac:dyDescent="0.15">
      <c r="A40" s="15"/>
      <c r="B40" s="11" t="s">
        <v>47</v>
      </c>
      <c r="C40" s="37">
        <f t="shared" ref="C40:I40" si="13">ROUNDDOWN(C39*0.8,0)</f>
        <v>10468</v>
      </c>
      <c r="D40" s="37">
        <f t="shared" si="13"/>
        <v>17262</v>
      </c>
      <c r="E40" s="37">
        <f t="shared" si="13"/>
        <v>24046</v>
      </c>
      <c r="F40" s="37">
        <f t="shared" si="13"/>
        <v>30831</v>
      </c>
      <c r="G40" s="37">
        <f t="shared" si="13"/>
        <v>37624</v>
      </c>
      <c r="H40" s="37">
        <f t="shared" si="13"/>
        <v>44417</v>
      </c>
      <c r="I40" s="39">
        <f t="shared" si="13"/>
        <v>51201</v>
      </c>
    </row>
    <row r="41" spans="1:9" ht="12.95" customHeight="1" x14ac:dyDescent="0.15">
      <c r="A41" s="15"/>
      <c r="B41" s="93" t="s">
        <v>48</v>
      </c>
      <c r="C41" s="34">
        <f>C39-C40</f>
        <v>2618</v>
      </c>
      <c r="D41" s="34">
        <f t="shared" ref="D41:I41" si="14">D39-D40</f>
        <v>4316</v>
      </c>
      <c r="E41" s="34">
        <f t="shared" si="14"/>
        <v>6012</v>
      </c>
      <c r="F41" s="34">
        <f t="shared" si="14"/>
        <v>7708</v>
      </c>
      <c r="G41" s="34">
        <f t="shared" si="14"/>
        <v>9406</v>
      </c>
      <c r="H41" s="34">
        <f t="shared" si="14"/>
        <v>11105</v>
      </c>
      <c r="I41" s="36">
        <f t="shared" si="14"/>
        <v>12801</v>
      </c>
    </row>
    <row r="42" spans="1:9" ht="12.95" customHeight="1" x14ac:dyDescent="0.15">
      <c r="A42" s="15"/>
      <c r="B42" s="10" t="s">
        <v>13</v>
      </c>
      <c r="C42" s="37">
        <v>1330</v>
      </c>
      <c r="D42" s="37">
        <f>SUM(C42+420)</f>
        <v>1750</v>
      </c>
      <c r="E42" s="37">
        <f>SUM(D42+1750)</f>
        <v>3500</v>
      </c>
      <c r="F42" s="37">
        <f>SUM(E42+1750)</f>
        <v>5250</v>
      </c>
      <c r="G42" s="37">
        <f>SUM(F42+1750)</f>
        <v>7000</v>
      </c>
      <c r="H42" s="37">
        <f>SUM(G42+1600)</f>
        <v>8600</v>
      </c>
      <c r="I42" s="39">
        <f>SUM(H42+1600)</f>
        <v>10200</v>
      </c>
    </row>
    <row r="43" spans="1:9" ht="12.95" customHeight="1" x14ac:dyDescent="0.15">
      <c r="A43" s="15"/>
      <c r="B43" s="10" t="s">
        <v>14</v>
      </c>
      <c r="C43" s="37">
        <v>2100</v>
      </c>
      <c r="D43" s="37">
        <f>SUM(C43*2)</f>
        <v>4200</v>
      </c>
      <c r="E43" s="37">
        <f>SUM(C43*3)</f>
        <v>6300</v>
      </c>
      <c r="F43" s="37">
        <f>SUM(C43*4)</f>
        <v>8400</v>
      </c>
      <c r="G43" s="37">
        <f>SUM(C43*5)</f>
        <v>10500</v>
      </c>
      <c r="H43" s="37">
        <f>SUM(C43*6)</f>
        <v>12600</v>
      </c>
      <c r="I43" s="39">
        <f>SUM(C43*7)</f>
        <v>14700</v>
      </c>
    </row>
    <row r="44" spans="1:9" ht="12.95" customHeight="1" thickBot="1" x14ac:dyDescent="0.2">
      <c r="A44" s="15"/>
      <c r="B44" s="12" t="s">
        <v>15</v>
      </c>
      <c r="C44" s="88">
        <v>100</v>
      </c>
      <c r="D44" s="89">
        <v>100</v>
      </c>
      <c r="E44" s="88">
        <v>200</v>
      </c>
      <c r="F44" s="89">
        <v>300</v>
      </c>
      <c r="G44" s="88">
        <v>400</v>
      </c>
      <c r="H44" s="89">
        <v>500</v>
      </c>
      <c r="I44" s="90">
        <v>600</v>
      </c>
    </row>
    <row r="45" spans="1:9" s="66" customFormat="1" ht="18.75" customHeight="1" thickBot="1" x14ac:dyDescent="0.2">
      <c r="A45" s="62"/>
      <c r="B45" s="63" t="s">
        <v>16</v>
      </c>
      <c r="C45" s="64">
        <f>SUM(C41:C44)</f>
        <v>6148</v>
      </c>
      <c r="D45" s="64">
        <f t="shared" ref="D45:I45" si="15">SUM(D41:D44)</f>
        <v>10366</v>
      </c>
      <c r="E45" s="64">
        <f t="shared" si="15"/>
        <v>16012</v>
      </c>
      <c r="F45" s="64">
        <f t="shared" si="15"/>
        <v>21658</v>
      </c>
      <c r="G45" s="64">
        <f t="shared" si="15"/>
        <v>27306</v>
      </c>
      <c r="H45" s="64">
        <f t="shared" si="15"/>
        <v>32805</v>
      </c>
      <c r="I45" s="65">
        <f t="shared" si="15"/>
        <v>38301</v>
      </c>
    </row>
    <row r="46" spans="1:9" s="1" customFormat="1" ht="18.75" customHeight="1" x14ac:dyDescent="0.15">
      <c r="B46" s="27"/>
      <c r="C46" s="28"/>
      <c r="D46" s="28"/>
      <c r="E46" s="28"/>
      <c r="F46" s="28"/>
      <c r="G46" s="28"/>
      <c r="H46" s="28"/>
      <c r="I46" s="28"/>
    </row>
    <row r="47" spans="1:9" ht="22.5" customHeight="1" x14ac:dyDescent="0.15">
      <c r="G47" s="118" t="s">
        <v>84</v>
      </c>
      <c r="H47" s="118"/>
      <c r="I47" s="118"/>
    </row>
    <row r="48" spans="1:9" ht="14.25" x14ac:dyDescent="0.15">
      <c r="A48" s="115" t="s">
        <v>54</v>
      </c>
      <c r="B48" s="1"/>
    </row>
    <row r="49" spans="1:9" ht="13.5" customHeight="1" thickBot="1" x14ac:dyDescent="0.2">
      <c r="A49" s="1"/>
      <c r="B49" s="1"/>
      <c r="H49" s="104" t="s">
        <v>43</v>
      </c>
      <c r="I49" s="104"/>
    </row>
    <row r="50" spans="1:9" ht="18" customHeight="1" thickBot="1" x14ac:dyDescent="0.2">
      <c r="A50" s="29"/>
      <c r="B50" s="25" t="s">
        <v>18</v>
      </c>
      <c r="C50" s="13"/>
      <c r="D50" s="13"/>
      <c r="E50" s="13"/>
      <c r="F50" s="5"/>
      <c r="G50" s="5"/>
      <c r="H50" s="5"/>
      <c r="I50" s="6"/>
    </row>
    <row r="51" spans="1:9" ht="12.95" customHeight="1" x14ac:dyDescent="0.15">
      <c r="A51" s="31" t="s">
        <v>19</v>
      </c>
      <c r="B51" s="19" t="s">
        <v>0</v>
      </c>
      <c r="C51" s="17" t="s">
        <v>2</v>
      </c>
      <c r="D51" s="16" t="s">
        <v>3</v>
      </c>
      <c r="E51" s="17" t="s">
        <v>4</v>
      </c>
      <c r="F51" s="16" t="s">
        <v>5</v>
      </c>
      <c r="G51" s="17" t="s">
        <v>6</v>
      </c>
      <c r="H51" s="16" t="s">
        <v>7</v>
      </c>
      <c r="I51" s="20" t="s">
        <v>8</v>
      </c>
    </row>
    <row r="52" spans="1:9" ht="12.95" customHeight="1" x14ac:dyDescent="0.15">
      <c r="A52" s="15"/>
      <c r="B52" s="21" t="s">
        <v>1</v>
      </c>
      <c r="C52" s="32">
        <v>696</v>
      </c>
      <c r="D52" s="32">
        <f>SUM(C52*2)</f>
        <v>1392</v>
      </c>
      <c r="E52" s="32">
        <f>SUM(C52*3)</f>
        <v>2088</v>
      </c>
      <c r="F52" s="43">
        <f>SUM(C52*4)</f>
        <v>2784</v>
      </c>
      <c r="G52" s="32">
        <f>SUM(C52*5)</f>
        <v>3480</v>
      </c>
      <c r="H52" s="43">
        <f>SUM(C52*6)</f>
        <v>4176</v>
      </c>
      <c r="I52" s="33">
        <f>SUM(C52*7)</f>
        <v>4872</v>
      </c>
    </row>
    <row r="53" spans="1:9" ht="12.95" customHeight="1" x14ac:dyDescent="0.15">
      <c r="A53" s="15"/>
      <c r="B53" s="22" t="s">
        <v>40</v>
      </c>
      <c r="C53" s="34">
        <v>12</v>
      </c>
      <c r="D53" s="35">
        <v>24</v>
      </c>
      <c r="E53" s="34">
        <v>36</v>
      </c>
      <c r="F53" s="35">
        <v>48</v>
      </c>
      <c r="G53" s="34">
        <v>60</v>
      </c>
      <c r="H53" s="35">
        <v>72</v>
      </c>
      <c r="I53" s="36">
        <v>84</v>
      </c>
    </row>
    <row r="54" spans="1:9" ht="12.95" customHeight="1" x14ac:dyDescent="0.15">
      <c r="A54" s="15"/>
      <c r="B54" s="23" t="s">
        <v>62</v>
      </c>
      <c r="C54" s="37">
        <v>4</v>
      </c>
      <c r="D54" s="38">
        <f>SUM(C54*2)</f>
        <v>8</v>
      </c>
      <c r="E54" s="37">
        <f>SUM(C54*3)</f>
        <v>12</v>
      </c>
      <c r="F54" s="38">
        <f>SUM(C54*4)</f>
        <v>16</v>
      </c>
      <c r="G54" s="37">
        <f>SUM(C54*5)</f>
        <v>20</v>
      </c>
      <c r="H54" s="38">
        <f>SUM(C54*6)</f>
        <v>24</v>
      </c>
      <c r="I54" s="39">
        <f>SUM(C54*7)</f>
        <v>28</v>
      </c>
    </row>
    <row r="55" spans="1:9" ht="12.95" customHeight="1" x14ac:dyDescent="0.15">
      <c r="A55" s="15"/>
      <c r="B55" s="23" t="s">
        <v>63</v>
      </c>
      <c r="C55" s="37">
        <v>8</v>
      </c>
      <c r="D55" s="38">
        <f>SUM(C55*2)</f>
        <v>16</v>
      </c>
      <c r="E55" s="37">
        <f>SUM(C55*3)</f>
        <v>24</v>
      </c>
      <c r="F55" s="38">
        <f>SUM(C55*4)</f>
        <v>32</v>
      </c>
      <c r="G55" s="37">
        <f>SUM(C55*5)</f>
        <v>40</v>
      </c>
      <c r="H55" s="38">
        <f>SUM(C55*6)</f>
        <v>48</v>
      </c>
      <c r="I55" s="39">
        <f>SUM(C55*7)</f>
        <v>56</v>
      </c>
    </row>
    <row r="56" spans="1:9" ht="12.95" customHeight="1" x14ac:dyDescent="0.15">
      <c r="A56" s="15"/>
      <c r="B56" s="23" t="s">
        <v>27</v>
      </c>
      <c r="C56" s="37">
        <v>18</v>
      </c>
      <c r="D56" s="38">
        <f>SUM(C56*2)</f>
        <v>36</v>
      </c>
      <c r="E56" s="37">
        <f>SUM(C56*3)</f>
        <v>54</v>
      </c>
      <c r="F56" s="38">
        <f>SUM(C56*4)</f>
        <v>72</v>
      </c>
      <c r="G56" s="37">
        <f>SUM(C56*5)</f>
        <v>90</v>
      </c>
      <c r="H56" s="38">
        <f>SUM(C56*6)</f>
        <v>108</v>
      </c>
      <c r="I56" s="39">
        <f>SUM(C56*7)</f>
        <v>126</v>
      </c>
    </row>
    <row r="57" spans="1:9" ht="12.95" customHeight="1" x14ac:dyDescent="0.15">
      <c r="A57" s="15"/>
      <c r="B57" s="23" t="s">
        <v>70</v>
      </c>
      <c r="C57" s="37">
        <v>18</v>
      </c>
      <c r="D57" s="38">
        <f>SUM(C57*2)</f>
        <v>36</v>
      </c>
      <c r="E57" s="37">
        <f>SUM(C57*3)</f>
        <v>54</v>
      </c>
      <c r="F57" s="38">
        <f>SUM(C57*4)</f>
        <v>72</v>
      </c>
      <c r="G57" s="37">
        <f>SUM(C57*5)</f>
        <v>90</v>
      </c>
      <c r="H57" s="38">
        <f>SUM(C57*6)</f>
        <v>108</v>
      </c>
      <c r="I57" s="39">
        <f>SUM(C57*7)</f>
        <v>126</v>
      </c>
    </row>
    <row r="58" spans="1:9" ht="12.95" customHeight="1" x14ac:dyDescent="0.15">
      <c r="A58" s="15"/>
      <c r="B58" s="23" t="s">
        <v>10</v>
      </c>
      <c r="C58" s="37">
        <v>368</v>
      </c>
      <c r="D58" s="37">
        <v>368</v>
      </c>
      <c r="E58" s="38">
        <v>368</v>
      </c>
      <c r="F58" s="37">
        <v>368</v>
      </c>
      <c r="G58" s="38">
        <v>368</v>
      </c>
      <c r="H58" s="37">
        <v>368</v>
      </c>
      <c r="I58" s="44">
        <v>368</v>
      </c>
    </row>
    <row r="59" spans="1:9" ht="12.95" customHeight="1" x14ac:dyDescent="0.15">
      <c r="A59" s="15"/>
      <c r="B59" s="24" t="s">
        <v>9</v>
      </c>
      <c r="C59" s="40">
        <f t="shared" ref="C59:I59" si="16">SUM(C52:C58)</f>
        <v>1124</v>
      </c>
      <c r="D59" s="41">
        <f t="shared" si="16"/>
        <v>1880</v>
      </c>
      <c r="E59" s="40">
        <f t="shared" si="16"/>
        <v>2636</v>
      </c>
      <c r="F59" s="41">
        <f t="shared" si="16"/>
        <v>3392</v>
      </c>
      <c r="G59" s="40">
        <f t="shared" si="16"/>
        <v>4148</v>
      </c>
      <c r="H59" s="41">
        <f t="shared" si="16"/>
        <v>4904</v>
      </c>
      <c r="I59" s="42">
        <f t="shared" si="16"/>
        <v>5660</v>
      </c>
    </row>
    <row r="60" spans="1:9" ht="12.95" customHeight="1" x14ac:dyDescent="0.15">
      <c r="A60" s="15"/>
      <c r="B60" s="7" t="s">
        <v>78</v>
      </c>
      <c r="C60" s="32">
        <f>ROUND((C59)*83/1000,0)</f>
        <v>93</v>
      </c>
      <c r="D60" s="32">
        <f t="shared" ref="D60:I60" si="17">ROUND((D59)*111/1000,0)</f>
        <v>209</v>
      </c>
      <c r="E60" s="32">
        <f t="shared" si="17"/>
        <v>293</v>
      </c>
      <c r="F60" s="32">
        <f t="shared" si="17"/>
        <v>377</v>
      </c>
      <c r="G60" s="32">
        <f t="shared" si="17"/>
        <v>460</v>
      </c>
      <c r="H60" s="32">
        <f t="shared" si="17"/>
        <v>544</v>
      </c>
      <c r="I60" s="33">
        <f t="shared" si="17"/>
        <v>628</v>
      </c>
    </row>
    <row r="61" spans="1:9" ht="12.95" customHeight="1" x14ac:dyDescent="0.15">
      <c r="A61" s="15"/>
      <c r="B61" s="7" t="s">
        <v>76</v>
      </c>
      <c r="C61" s="32">
        <f>ROUND((C59)*27/1000,0)</f>
        <v>30</v>
      </c>
      <c r="D61" s="32">
        <f t="shared" ref="D61:I61" si="18">ROUND((D59)*27/1000,0)</f>
        <v>51</v>
      </c>
      <c r="E61" s="32">
        <f t="shared" si="18"/>
        <v>71</v>
      </c>
      <c r="F61" s="32">
        <f t="shared" si="18"/>
        <v>92</v>
      </c>
      <c r="G61" s="32">
        <f t="shared" si="18"/>
        <v>112</v>
      </c>
      <c r="H61" s="32">
        <f t="shared" si="18"/>
        <v>132</v>
      </c>
      <c r="I61" s="33">
        <f t="shared" si="18"/>
        <v>153</v>
      </c>
    </row>
    <row r="62" spans="1:9" ht="12.95" customHeight="1" x14ac:dyDescent="0.15">
      <c r="A62" s="15"/>
      <c r="B62" s="116" t="s">
        <v>77</v>
      </c>
      <c r="C62" s="32">
        <f>ROUND((C59)*16/1000,0)</f>
        <v>18</v>
      </c>
      <c r="D62" s="32">
        <f t="shared" ref="D62:I62" si="19">ROUND((D59)*16/1000,0)</f>
        <v>30</v>
      </c>
      <c r="E62" s="32">
        <f t="shared" si="19"/>
        <v>42</v>
      </c>
      <c r="F62" s="32">
        <f t="shared" si="19"/>
        <v>54</v>
      </c>
      <c r="G62" s="32">
        <f t="shared" si="19"/>
        <v>66</v>
      </c>
      <c r="H62" s="32">
        <f t="shared" si="19"/>
        <v>78</v>
      </c>
      <c r="I62" s="33">
        <f t="shared" si="19"/>
        <v>91</v>
      </c>
    </row>
    <row r="63" spans="1:9" ht="12.95" customHeight="1" x14ac:dyDescent="0.15">
      <c r="A63" s="15"/>
      <c r="B63" s="10" t="s">
        <v>11</v>
      </c>
      <c r="C63" s="37">
        <f>ROUNDDOWN((C59+C60+C61+C62)*11.1,0)</f>
        <v>14041</v>
      </c>
      <c r="D63" s="37">
        <f>ROUNDDOWN((D59+D60+D61+D62)*11.1,0)</f>
        <v>24087</v>
      </c>
      <c r="E63" s="37">
        <f t="shared" ref="E63:H63" si="20">ROUNDDOWN((E59+E60+E61+E62)*11.1,0)</f>
        <v>33766</v>
      </c>
      <c r="F63" s="37">
        <f t="shared" si="20"/>
        <v>43456</v>
      </c>
      <c r="G63" s="37">
        <f t="shared" si="20"/>
        <v>53124</v>
      </c>
      <c r="H63" s="37">
        <f t="shared" si="20"/>
        <v>62803</v>
      </c>
      <c r="I63" s="39">
        <f>ROUNDDOWN((I59+I60+I61+I62)*11.1,0)</f>
        <v>72505</v>
      </c>
    </row>
    <row r="64" spans="1:9" ht="12.95" customHeight="1" x14ac:dyDescent="0.15">
      <c r="A64" s="15"/>
      <c r="B64" s="11" t="s">
        <v>47</v>
      </c>
      <c r="C64" s="37">
        <f t="shared" ref="C64:I64" si="21">ROUNDDOWN(C63*0.8,0)</f>
        <v>11232</v>
      </c>
      <c r="D64" s="37">
        <f t="shared" si="21"/>
        <v>19269</v>
      </c>
      <c r="E64" s="37">
        <f t="shared" si="21"/>
        <v>27012</v>
      </c>
      <c r="F64" s="37">
        <f t="shared" si="21"/>
        <v>34764</v>
      </c>
      <c r="G64" s="37">
        <f t="shared" si="21"/>
        <v>42499</v>
      </c>
      <c r="H64" s="37">
        <f t="shared" si="21"/>
        <v>50242</v>
      </c>
      <c r="I64" s="39">
        <f t="shared" si="21"/>
        <v>58004</v>
      </c>
    </row>
    <row r="65" spans="1:9" ht="12.95" customHeight="1" x14ac:dyDescent="0.15">
      <c r="A65" s="15"/>
      <c r="B65" s="93" t="s">
        <v>48</v>
      </c>
      <c r="C65" s="34">
        <f>C63-C64</f>
        <v>2809</v>
      </c>
      <c r="D65" s="34">
        <f t="shared" ref="D65:I65" si="22">D63-D64</f>
        <v>4818</v>
      </c>
      <c r="E65" s="34">
        <f t="shared" si="22"/>
        <v>6754</v>
      </c>
      <c r="F65" s="34">
        <f t="shared" si="22"/>
        <v>8692</v>
      </c>
      <c r="G65" s="34">
        <f t="shared" si="22"/>
        <v>10625</v>
      </c>
      <c r="H65" s="34">
        <f t="shared" si="22"/>
        <v>12561</v>
      </c>
      <c r="I65" s="36">
        <f t="shared" si="22"/>
        <v>14501</v>
      </c>
    </row>
    <row r="66" spans="1:9" ht="12.95" customHeight="1" x14ac:dyDescent="0.15">
      <c r="A66" s="15"/>
      <c r="B66" s="10" t="s">
        <v>13</v>
      </c>
      <c r="C66" s="37">
        <v>1330</v>
      </c>
      <c r="D66" s="37">
        <f>SUM(C66+420)</f>
        <v>1750</v>
      </c>
      <c r="E66" s="37">
        <f>SUM(D66+1750)</f>
        <v>3500</v>
      </c>
      <c r="F66" s="37">
        <f>SUM(E66+1750)</f>
        <v>5250</v>
      </c>
      <c r="G66" s="37">
        <f>SUM(F66+1750)</f>
        <v>7000</v>
      </c>
      <c r="H66" s="37">
        <f>SUM(G66+1750)</f>
        <v>8750</v>
      </c>
      <c r="I66" s="39">
        <f>SUM(H66+1750)</f>
        <v>10500</v>
      </c>
    </row>
    <row r="67" spans="1:9" ht="12.95" customHeight="1" x14ac:dyDescent="0.15">
      <c r="A67" s="15"/>
      <c r="B67" s="10" t="s">
        <v>14</v>
      </c>
      <c r="C67" s="37">
        <v>2100</v>
      </c>
      <c r="D67" s="37">
        <f>SUM(C67*2)</f>
        <v>4200</v>
      </c>
      <c r="E67" s="37">
        <f>SUM(C67*3)</f>
        <v>6300</v>
      </c>
      <c r="F67" s="37">
        <f>SUM(C67*4)</f>
        <v>8400</v>
      </c>
      <c r="G67" s="37">
        <f>SUM(C67*5)</f>
        <v>10500</v>
      </c>
      <c r="H67" s="37">
        <f>SUM(C67*6)</f>
        <v>12600</v>
      </c>
      <c r="I67" s="39">
        <f>SUM(C67*7)</f>
        <v>14700</v>
      </c>
    </row>
    <row r="68" spans="1:9" ht="12.95" customHeight="1" thickBot="1" x14ac:dyDescent="0.2">
      <c r="A68" s="15"/>
      <c r="B68" s="12" t="s">
        <v>15</v>
      </c>
      <c r="C68" s="88">
        <v>100</v>
      </c>
      <c r="D68" s="89">
        <v>100</v>
      </c>
      <c r="E68" s="88">
        <v>200</v>
      </c>
      <c r="F68" s="89">
        <v>300</v>
      </c>
      <c r="G68" s="88">
        <v>400</v>
      </c>
      <c r="H68" s="89">
        <v>500</v>
      </c>
      <c r="I68" s="90">
        <v>600</v>
      </c>
    </row>
    <row r="69" spans="1:9" s="66" customFormat="1" ht="18.75" customHeight="1" thickBot="1" x14ac:dyDescent="0.2">
      <c r="A69" s="62"/>
      <c r="B69" s="63" t="s">
        <v>16</v>
      </c>
      <c r="C69" s="64">
        <f t="shared" ref="C69:I69" si="23">SUM(C65:C68)</f>
        <v>6339</v>
      </c>
      <c r="D69" s="64">
        <f t="shared" si="23"/>
        <v>10868</v>
      </c>
      <c r="E69" s="64">
        <f t="shared" si="23"/>
        <v>16754</v>
      </c>
      <c r="F69" s="64">
        <f t="shared" si="23"/>
        <v>22642</v>
      </c>
      <c r="G69" s="64">
        <f t="shared" si="23"/>
        <v>28525</v>
      </c>
      <c r="H69" s="64">
        <f t="shared" si="23"/>
        <v>34411</v>
      </c>
      <c r="I69" s="65">
        <f t="shared" si="23"/>
        <v>40301</v>
      </c>
    </row>
    <row r="70" spans="1:9" ht="25.5" customHeight="1" thickBot="1" x14ac:dyDescent="0.2">
      <c r="A70" s="2"/>
    </row>
    <row r="71" spans="1:9" ht="18" customHeight="1" thickBot="1" x14ac:dyDescent="0.2">
      <c r="A71" s="29"/>
      <c r="B71" s="25" t="s">
        <v>18</v>
      </c>
      <c r="C71" s="13"/>
      <c r="D71" s="13"/>
      <c r="E71" s="13"/>
      <c r="F71" s="5"/>
      <c r="G71" s="5"/>
      <c r="H71" s="5"/>
      <c r="I71" s="6"/>
    </row>
    <row r="72" spans="1:9" ht="12.95" customHeight="1" x14ac:dyDescent="0.15">
      <c r="A72" s="31" t="s">
        <v>20</v>
      </c>
      <c r="B72" s="19" t="s">
        <v>0</v>
      </c>
      <c r="C72" s="17" t="s">
        <v>2</v>
      </c>
      <c r="D72" s="16" t="s">
        <v>3</v>
      </c>
      <c r="E72" s="17" t="s">
        <v>4</v>
      </c>
      <c r="F72" s="16" t="s">
        <v>5</v>
      </c>
      <c r="G72" s="17" t="s">
        <v>6</v>
      </c>
      <c r="H72" s="16" t="s">
        <v>7</v>
      </c>
      <c r="I72" s="18" t="s">
        <v>8</v>
      </c>
    </row>
    <row r="73" spans="1:9" ht="12.95" customHeight="1" x14ac:dyDescent="0.15">
      <c r="A73" s="31"/>
      <c r="B73" s="7" t="s">
        <v>1</v>
      </c>
      <c r="C73" s="61">
        <v>764</v>
      </c>
      <c r="D73" s="43">
        <f>SUM(C73*2)</f>
        <v>1528</v>
      </c>
      <c r="E73" s="32">
        <f>SUM(C73*3)</f>
        <v>2292</v>
      </c>
      <c r="F73" s="43">
        <f>SUM(C73*4)</f>
        <v>3056</v>
      </c>
      <c r="G73" s="32">
        <f>SUM(C73*5)</f>
        <v>3820</v>
      </c>
      <c r="H73" s="43">
        <f>SUM(C73*6)</f>
        <v>4584</v>
      </c>
      <c r="I73" s="33">
        <f>SUM(C73*7)</f>
        <v>5348</v>
      </c>
    </row>
    <row r="74" spans="1:9" ht="12.95" customHeight="1" x14ac:dyDescent="0.15">
      <c r="A74" s="15"/>
      <c r="B74" s="22" t="s">
        <v>40</v>
      </c>
      <c r="C74" s="34">
        <v>12</v>
      </c>
      <c r="D74" s="35">
        <v>24</v>
      </c>
      <c r="E74" s="34">
        <v>36</v>
      </c>
      <c r="F74" s="35">
        <v>48</v>
      </c>
      <c r="G74" s="34">
        <v>60</v>
      </c>
      <c r="H74" s="35">
        <v>72</v>
      </c>
      <c r="I74" s="36">
        <v>84</v>
      </c>
    </row>
    <row r="75" spans="1:9" ht="12.95" customHeight="1" x14ac:dyDescent="0.15">
      <c r="A75" s="15"/>
      <c r="B75" s="23" t="s">
        <v>62</v>
      </c>
      <c r="C75" s="37">
        <v>4</v>
      </c>
      <c r="D75" s="38">
        <f>SUM(C75*2)</f>
        <v>8</v>
      </c>
      <c r="E75" s="37">
        <f>SUM(C75*3)</f>
        <v>12</v>
      </c>
      <c r="F75" s="38">
        <f>SUM(C75*4)</f>
        <v>16</v>
      </c>
      <c r="G75" s="37">
        <f>SUM(C75*5)</f>
        <v>20</v>
      </c>
      <c r="H75" s="38">
        <f>SUM(C75*6)</f>
        <v>24</v>
      </c>
      <c r="I75" s="39">
        <f>SUM(C75*7)</f>
        <v>28</v>
      </c>
    </row>
    <row r="76" spans="1:9" ht="12.95" customHeight="1" x14ac:dyDescent="0.15">
      <c r="A76" s="15"/>
      <c r="B76" s="23" t="s">
        <v>63</v>
      </c>
      <c r="C76" s="37">
        <v>8</v>
      </c>
      <c r="D76" s="38">
        <f>SUM(C76*2)</f>
        <v>16</v>
      </c>
      <c r="E76" s="37">
        <f>SUM(C76*3)</f>
        <v>24</v>
      </c>
      <c r="F76" s="38">
        <f>SUM(C76*4)</f>
        <v>32</v>
      </c>
      <c r="G76" s="37">
        <f>SUM(C76*5)</f>
        <v>40</v>
      </c>
      <c r="H76" s="38">
        <f>SUM(C76*6)</f>
        <v>48</v>
      </c>
      <c r="I76" s="39">
        <f>SUM(C76*7)</f>
        <v>56</v>
      </c>
    </row>
    <row r="77" spans="1:9" ht="12.95" customHeight="1" x14ac:dyDescent="0.15">
      <c r="A77" s="15"/>
      <c r="B77" s="23" t="s">
        <v>27</v>
      </c>
      <c r="C77" s="37">
        <v>18</v>
      </c>
      <c r="D77" s="38">
        <f>SUM(C77*2)</f>
        <v>36</v>
      </c>
      <c r="E77" s="37">
        <f>SUM(C77*3)</f>
        <v>54</v>
      </c>
      <c r="F77" s="38">
        <f>SUM(C77*4)</f>
        <v>72</v>
      </c>
      <c r="G77" s="37">
        <f>SUM(C77*5)</f>
        <v>90</v>
      </c>
      <c r="H77" s="38">
        <f>SUM(C77*6)</f>
        <v>108</v>
      </c>
      <c r="I77" s="39">
        <f>SUM(C77*7)</f>
        <v>126</v>
      </c>
    </row>
    <row r="78" spans="1:9" ht="12.95" customHeight="1" x14ac:dyDescent="0.15">
      <c r="A78" s="15"/>
      <c r="B78" s="23" t="s">
        <v>70</v>
      </c>
      <c r="C78" s="37">
        <v>18</v>
      </c>
      <c r="D78" s="38">
        <f>SUM(C78*2)</f>
        <v>36</v>
      </c>
      <c r="E78" s="37">
        <f>SUM(C78*3)</f>
        <v>54</v>
      </c>
      <c r="F78" s="38">
        <f>SUM(C78*4)</f>
        <v>72</v>
      </c>
      <c r="G78" s="37">
        <f>SUM(C78*5)</f>
        <v>90</v>
      </c>
      <c r="H78" s="38">
        <f>SUM(C78*6)</f>
        <v>108</v>
      </c>
      <c r="I78" s="39">
        <f>SUM(C78*7)</f>
        <v>126</v>
      </c>
    </row>
    <row r="79" spans="1:9" ht="12.95" customHeight="1" x14ac:dyDescent="0.15">
      <c r="A79" s="15"/>
      <c r="B79" s="23" t="s">
        <v>10</v>
      </c>
      <c r="C79" s="37">
        <v>368</v>
      </c>
      <c r="D79" s="38">
        <v>368</v>
      </c>
      <c r="E79" s="37">
        <v>368</v>
      </c>
      <c r="F79" s="38">
        <v>368</v>
      </c>
      <c r="G79" s="37">
        <v>368</v>
      </c>
      <c r="H79" s="38">
        <v>368</v>
      </c>
      <c r="I79" s="39">
        <v>368</v>
      </c>
    </row>
    <row r="80" spans="1:9" ht="12.95" customHeight="1" x14ac:dyDescent="0.15">
      <c r="A80" s="15"/>
      <c r="B80" s="24" t="s">
        <v>9</v>
      </c>
      <c r="C80" s="40">
        <f t="shared" ref="C80:I80" si="24">SUM(C73:C79)</f>
        <v>1192</v>
      </c>
      <c r="D80" s="41">
        <f t="shared" si="24"/>
        <v>2016</v>
      </c>
      <c r="E80" s="40">
        <f t="shared" si="24"/>
        <v>2840</v>
      </c>
      <c r="F80" s="41">
        <f t="shared" si="24"/>
        <v>3664</v>
      </c>
      <c r="G80" s="40">
        <f t="shared" si="24"/>
        <v>4488</v>
      </c>
      <c r="H80" s="41">
        <f t="shared" si="24"/>
        <v>5312</v>
      </c>
      <c r="I80" s="42">
        <f t="shared" si="24"/>
        <v>6136</v>
      </c>
    </row>
    <row r="81" spans="1:9" ht="12.95" customHeight="1" x14ac:dyDescent="0.15">
      <c r="A81" s="15"/>
      <c r="B81" s="7" t="s">
        <v>78</v>
      </c>
      <c r="C81" s="32">
        <f>ROUND((C80)*83/1000,0)</f>
        <v>99</v>
      </c>
      <c r="D81" s="32">
        <f t="shared" ref="D81:I81" si="25">ROUND((D80)*83/1000,0)</f>
        <v>167</v>
      </c>
      <c r="E81" s="32">
        <f t="shared" si="25"/>
        <v>236</v>
      </c>
      <c r="F81" s="32">
        <f t="shared" si="25"/>
        <v>304</v>
      </c>
      <c r="G81" s="32">
        <f t="shared" si="25"/>
        <v>373</v>
      </c>
      <c r="H81" s="32">
        <f t="shared" si="25"/>
        <v>441</v>
      </c>
      <c r="I81" s="33">
        <f t="shared" si="25"/>
        <v>509</v>
      </c>
    </row>
    <row r="82" spans="1:9" ht="12.95" customHeight="1" x14ac:dyDescent="0.15">
      <c r="A82" s="15"/>
      <c r="B82" s="7" t="s">
        <v>76</v>
      </c>
      <c r="C82" s="32">
        <f>ROUND((C80)*27/1000,0)</f>
        <v>32</v>
      </c>
      <c r="D82" s="32">
        <f t="shared" ref="D82:I82" si="26">ROUND((D80)*27/1000,0)</f>
        <v>54</v>
      </c>
      <c r="E82" s="32">
        <f t="shared" si="26"/>
        <v>77</v>
      </c>
      <c r="F82" s="32">
        <f t="shared" si="26"/>
        <v>99</v>
      </c>
      <c r="G82" s="32">
        <f t="shared" si="26"/>
        <v>121</v>
      </c>
      <c r="H82" s="32">
        <f t="shared" si="26"/>
        <v>143</v>
      </c>
      <c r="I82" s="33">
        <f t="shared" si="26"/>
        <v>166</v>
      </c>
    </row>
    <row r="83" spans="1:9" ht="12.95" customHeight="1" x14ac:dyDescent="0.15">
      <c r="A83" s="15"/>
      <c r="B83" s="116" t="s">
        <v>77</v>
      </c>
      <c r="C83" s="32">
        <f>ROUND((C80)*16/1000,0)</f>
        <v>19</v>
      </c>
      <c r="D83" s="32">
        <f t="shared" ref="D83:I83" si="27">ROUND((D80)*16/1000,0)</f>
        <v>32</v>
      </c>
      <c r="E83" s="32">
        <f t="shared" si="27"/>
        <v>45</v>
      </c>
      <c r="F83" s="32">
        <f t="shared" si="27"/>
        <v>59</v>
      </c>
      <c r="G83" s="32">
        <f t="shared" si="27"/>
        <v>72</v>
      </c>
      <c r="H83" s="32">
        <f t="shared" si="27"/>
        <v>85</v>
      </c>
      <c r="I83" s="33">
        <f t="shared" si="27"/>
        <v>98</v>
      </c>
    </row>
    <row r="84" spans="1:9" ht="12.95" customHeight="1" x14ac:dyDescent="0.15">
      <c r="A84" s="15"/>
      <c r="B84" s="10" t="s">
        <v>11</v>
      </c>
      <c r="C84" s="37">
        <f>ROUNDDOWN((C80+C81+C82+C83)*11.1,0)</f>
        <v>14896</v>
      </c>
      <c r="D84" s="37">
        <f>ROUNDDOWN((D80+D81+D82+D83)*11.1,0)</f>
        <v>25185</v>
      </c>
      <c r="E84" s="37">
        <f t="shared" ref="E84:H84" si="28">ROUNDDOWN((E80+E81+E82+E83)*11.1,0)</f>
        <v>35497</v>
      </c>
      <c r="F84" s="37">
        <f t="shared" si="28"/>
        <v>45798</v>
      </c>
      <c r="G84" s="37">
        <f t="shared" si="28"/>
        <v>56099</v>
      </c>
      <c r="H84" s="37">
        <f t="shared" si="28"/>
        <v>66389</v>
      </c>
      <c r="I84" s="39">
        <f>ROUNDDOWN((I80+I81+I82+I83)*11.1,0)</f>
        <v>76689</v>
      </c>
    </row>
    <row r="85" spans="1:9" ht="12.95" customHeight="1" x14ac:dyDescent="0.15">
      <c r="A85" s="15"/>
      <c r="B85" s="11" t="s">
        <v>47</v>
      </c>
      <c r="C85" s="37">
        <f t="shared" ref="C85:I85" si="29">ROUNDDOWN(C84*0.8,0)</f>
        <v>11916</v>
      </c>
      <c r="D85" s="37">
        <f t="shared" si="29"/>
        <v>20148</v>
      </c>
      <c r="E85" s="37">
        <f t="shared" si="29"/>
        <v>28397</v>
      </c>
      <c r="F85" s="37">
        <f t="shared" si="29"/>
        <v>36638</v>
      </c>
      <c r="G85" s="37">
        <f t="shared" si="29"/>
        <v>44879</v>
      </c>
      <c r="H85" s="37">
        <f t="shared" si="29"/>
        <v>53111</v>
      </c>
      <c r="I85" s="39">
        <f t="shared" si="29"/>
        <v>61351</v>
      </c>
    </row>
    <row r="86" spans="1:9" ht="12.95" customHeight="1" x14ac:dyDescent="0.15">
      <c r="A86" s="15"/>
      <c r="B86" s="93" t="s">
        <v>48</v>
      </c>
      <c r="C86" s="34">
        <f>C84-C85</f>
        <v>2980</v>
      </c>
      <c r="D86" s="34">
        <f t="shared" ref="D86:I86" si="30">D84-D85</f>
        <v>5037</v>
      </c>
      <c r="E86" s="34">
        <f t="shared" si="30"/>
        <v>7100</v>
      </c>
      <c r="F86" s="34">
        <f t="shared" si="30"/>
        <v>9160</v>
      </c>
      <c r="G86" s="34">
        <f t="shared" si="30"/>
        <v>11220</v>
      </c>
      <c r="H86" s="34">
        <f t="shared" si="30"/>
        <v>13278</v>
      </c>
      <c r="I86" s="36">
        <f t="shared" si="30"/>
        <v>15338</v>
      </c>
    </row>
    <row r="87" spans="1:9" ht="12.95" customHeight="1" x14ac:dyDescent="0.15">
      <c r="A87" s="15"/>
      <c r="B87" s="10" t="s">
        <v>13</v>
      </c>
      <c r="C87" s="37">
        <v>1330</v>
      </c>
      <c r="D87" s="37">
        <f>SUM(C87+420)</f>
        <v>1750</v>
      </c>
      <c r="E87" s="37">
        <f>SUM(D87+1750)</f>
        <v>3500</v>
      </c>
      <c r="F87" s="37">
        <f>SUM(E87+1750)</f>
        <v>5250</v>
      </c>
      <c r="G87" s="37">
        <f>SUM(F87+1750)</f>
        <v>7000</v>
      </c>
      <c r="H87" s="37">
        <f>SUM(G87+1750)</f>
        <v>8750</v>
      </c>
      <c r="I87" s="39">
        <f>SUM(H87+1750)</f>
        <v>10500</v>
      </c>
    </row>
    <row r="88" spans="1:9" ht="12.95" customHeight="1" x14ac:dyDescent="0.15">
      <c r="A88" s="15"/>
      <c r="B88" s="10" t="s">
        <v>14</v>
      </c>
      <c r="C88" s="37">
        <v>2100</v>
      </c>
      <c r="D88" s="37">
        <f>SUM(C88*2)</f>
        <v>4200</v>
      </c>
      <c r="E88" s="37">
        <f>SUM(C88*3)</f>
        <v>6300</v>
      </c>
      <c r="F88" s="37">
        <f>SUM(C88*4)</f>
        <v>8400</v>
      </c>
      <c r="G88" s="37">
        <f>SUM(C88*5)</f>
        <v>10500</v>
      </c>
      <c r="H88" s="37">
        <f>SUM(C88*6)</f>
        <v>12600</v>
      </c>
      <c r="I88" s="39">
        <f>SUM(C88*7)</f>
        <v>14700</v>
      </c>
    </row>
    <row r="89" spans="1:9" ht="12.95" customHeight="1" thickBot="1" x14ac:dyDescent="0.2">
      <c r="A89" s="15"/>
      <c r="B89" s="12" t="s">
        <v>15</v>
      </c>
      <c r="C89" s="88">
        <v>100</v>
      </c>
      <c r="D89" s="89">
        <v>100</v>
      </c>
      <c r="E89" s="88">
        <v>200</v>
      </c>
      <c r="F89" s="89">
        <v>300</v>
      </c>
      <c r="G89" s="88">
        <v>400</v>
      </c>
      <c r="H89" s="89">
        <v>500</v>
      </c>
      <c r="I89" s="90">
        <v>600</v>
      </c>
    </row>
    <row r="90" spans="1:9" s="66" customFormat="1" ht="18.75" customHeight="1" thickBot="1" x14ac:dyDescent="0.2">
      <c r="A90" s="62"/>
      <c r="B90" s="63" t="s">
        <v>16</v>
      </c>
      <c r="C90" s="64">
        <f t="shared" ref="C90:I90" si="31">SUM(C86:C89)</f>
        <v>6510</v>
      </c>
      <c r="D90" s="64">
        <f t="shared" si="31"/>
        <v>11087</v>
      </c>
      <c r="E90" s="64">
        <f t="shared" si="31"/>
        <v>17100</v>
      </c>
      <c r="F90" s="64">
        <f t="shared" si="31"/>
        <v>23110</v>
      </c>
      <c r="G90" s="64">
        <f t="shared" si="31"/>
        <v>29120</v>
      </c>
      <c r="H90" s="64">
        <f t="shared" si="31"/>
        <v>35128</v>
      </c>
      <c r="I90" s="65">
        <f t="shared" si="31"/>
        <v>41138</v>
      </c>
    </row>
    <row r="91" spans="1:9" s="1" customFormat="1" ht="9" customHeight="1" x14ac:dyDescent="0.15">
      <c r="B91" s="27"/>
      <c r="C91" s="28"/>
      <c r="D91" s="28"/>
      <c r="E91" s="28"/>
      <c r="F91" s="28"/>
      <c r="G91" s="28"/>
      <c r="H91" s="28"/>
      <c r="I91" s="28"/>
    </row>
    <row r="92" spans="1:9" ht="13.5" customHeight="1" thickBot="1" x14ac:dyDescent="0.2">
      <c r="A92" s="1"/>
    </row>
    <row r="93" spans="1:9" ht="18" customHeight="1" thickBot="1" x14ac:dyDescent="0.2">
      <c r="A93" s="29"/>
      <c r="B93" s="25" t="s">
        <v>18</v>
      </c>
      <c r="C93" s="13"/>
      <c r="D93" s="13"/>
      <c r="E93" s="13"/>
      <c r="F93" s="5"/>
      <c r="G93" s="5"/>
      <c r="H93" s="5"/>
      <c r="I93" s="6"/>
    </row>
    <row r="94" spans="1:9" ht="12.95" customHeight="1" x14ac:dyDescent="0.15">
      <c r="A94" s="31" t="s">
        <v>21</v>
      </c>
      <c r="B94" s="19" t="s">
        <v>0</v>
      </c>
      <c r="C94" s="17" t="s">
        <v>2</v>
      </c>
      <c r="D94" s="16" t="s">
        <v>3</v>
      </c>
      <c r="E94" s="17" t="s">
        <v>4</v>
      </c>
      <c r="F94" s="16" t="s">
        <v>5</v>
      </c>
      <c r="G94" s="17" t="s">
        <v>6</v>
      </c>
      <c r="H94" s="16" t="s">
        <v>7</v>
      </c>
      <c r="I94" s="20" t="s">
        <v>8</v>
      </c>
    </row>
    <row r="95" spans="1:9" ht="12.95" customHeight="1" x14ac:dyDescent="0.15">
      <c r="A95" s="30"/>
      <c r="B95" s="7" t="s">
        <v>1</v>
      </c>
      <c r="C95" s="32">
        <v>838</v>
      </c>
      <c r="D95" s="43">
        <f>SUM(C95*2)</f>
        <v>1676</v>
      </c>
      <c r="E95" s="32">
        <f>SUM(C95*3)</f>
        <v>2514</v>
      </c>
      <c r="F95" s="43">
        <f>SUM(C95*4)</f>
        <v>3352</v>
      </c>
      <c r="G95" s="32">
        <f>SUM(C95*5)</f>
        <v>4190</v>
      </c>
      <c r="H95" s="43">
        <f>SUM(C95*6)</f>
        <v>5028</v>
      </c>
      <c r="I95" s="33">
        <f>SUM(C95*7)</f>
        <v>5866</v>
      </c>
    </row>
    <row r="96" spans="1:9" ht="12.95" customHeight="1" x14ac:dyDescent="0.15">
      <c r="A96" s="15"/>
      <c r="B96" s="22" t="s">
        <v>40</v>
      </c>
      <c r="C96" s="34">
        <v>12</v>
      </c>
      <c r="D96" s="35">
        <v>24</v>
      </c>
      <c r="E96" s="34">
        <v>36</v>
      </c>
      <c r="F96" s="35">
        <v>48</v>
      </c>
      <c r="G96" s="34">
        <v>60</v>
      </c>
      <c r="H96" s="35">
        <v>72</v>
      </c>
      <c r="I96" s="36">
        <v>84</v>
      </c>
    </row>
    <row r="97" spans="1:9" ht="12.95" customHeight="1" x14ac:dyDescent="0.15">
      <c r="A97" s="15"/>
      <c r="B97" s="23" t="s">
        <v>62</v>
      </c>
      <c r="C97" s="37">
        <v>4</v>
      </c>
      <c r="D97" s="38">
        <f>SUM(C97*2)</f>
        <v>8</v>
      </c>
      <c r="E97" s="37">
        <f>SUM(C97*3)</f>
        <v>12</v>
      </c>
      <c r="F97" s="38">
        <f>SUM(C97*4)</f>
        <v>16</v>
      </c>
      <c r="G97" s="37">
        <f>SUM(C97*5)</f>
        <v>20</v>
      </c>
      <c r="H97" s="38">
        <f>SUM(C97*6)</f>
        <v>24</v>
      </c>
      <c r="I97" s="39">
        <f>SUM(C97*7)</f>
        <v>28</v>
      </c>
    </row>
    <row r="98" spans="1:9" ht="12.95" customHeight="1" x14ac:dyDescent="0.15">
      <c r="A98" s="15"/>
      <c r="B98" s="23" t="s">
        <v>63</v>
      </c>
      <c r="C98" s="37">
        <v>8</v>
      </c>
      <c r="D98" s="38">
        <f>SUM(C98*2)</f>
        <v>16</v>
      </c>
      <c r="E98" s="37">
        <f>SUM(C98*3)</f>
        <v>24</v>
      </c>
      <c r="F98" s="38">
        <f>SUM(C98*4)</f>
        <v>32</v>
      </c>
      <c r="G98" s="37">
        <f>SUM(C98*5)</f>
        <v>40</v>
      </c>
      <c r="H98" s="38">
        <f>SUM(C98*6)</f>
        <v>48</v>
      </c>
      <c r="I98" s="39">
        <f>SUM(C98*7)</f>
        <v>56</v>
      </c>
    </row>
    <row r="99" spans="1:9" ht="12.95" customHeight="1" x14ac:dyDescent="0.15">
      <c r="A99" s="15"/>
      <c r="B99" s="23" t="s">
        <v>27</v>
      </c>
      <c r="C99" s="37">
        <v>18</v>
      </c>
      <c r="D99" s="38">
        <f>SUM(C99*2)</f>
        <v>36</v>
      </c>
      <c r="E99" s="37">
        <f>SUM(C99*3)</f>
        <v>54</v>
      </c>
      <c r="F99" s="38">
        <f>SUM(C99*4)</f>
        <v>72</v>
      </c>
      <c r="G99" s="37">
        <f>SUM(C99*5)</f>
        <v>90</v>
      </c>
      <c r="H99" s="38">
        <f>SUM(C99*6)</f>
        <v>108</v>
      </c>
      <c r="I99" s="39">
        <f>SUM(C99*7)</f>
        <v>126</v>
      </c>
    </row>
    <row r="100" spans="1:9" ht="12.95" customHeight="1" x14ac:dyDescent="0.15">
      <c r="A100" s="15"/>
      <c r="B100" s="23" t="s">
        <v>70</v>
      </c>
      <c r="C100" s="37">
        <v>18</v>
      </c>
      <c r="D100" s="38">
        <f>SUM(C100*2)</f>
        <v>36</v>
      </c>
      <c r="E100" s="37">
        <f>SUM(C100*3)</f>
        <v>54</v>
      </c>
      <c r="F100" s="38">
        <f>SUM(C100*4)</f>
        <v>72</v>
      </c>
      <c r="G100" s="37">
        <f>SUM(C100*5)</f>
        <v>90</v>
      </c>
      <c r="H100" s="38">
        <f>SUM(C100*6)</f>
        <v>108</v>
      </c>
      <c r="I100" s="39">
        <f>SUM(C100*7)</f>
        <v>126</v>
      </c>
    </row>
    <row r="101" spans="1:9" ht="12.95" customHeight="1" x14ac:dyDescent="0.15">
      <c r="A101" s="30"/>
      <c r="B101" s="23" t="s">
        <v>10</v>
      </c>
      <c r="C101" s="37">
        <v>368</v>
      </c>
      <c r="D101" s="38">
        <v>368</v>
      </c>
      <c r="E101" s="37">
        <v>368</v>
      </c>
      <c r="F101" s="38">
        <v>368</v>
      </c>
      <c r="G101" s="37">
        <v>368</v>
      </c>
      <c r="H101" s="38">
        <v>368</v>
      </c>
      <c r="I101" s="39">
        <v>368</v>
      </c>
    </row>
    <row r="102" spans="1:9" ht="12.95" customHeight="1" x14ac:dyDescent="0.15">
      <c r="A102" s="15"/>
      <c r="B102" s="24" t="s">
        <v>9</v>
      </c>
      <c r="C102" s="40">
        <f t="shared" ref="C102:I102" si="32">SUM(C95:C101)</f>
        <v>1266</v>
      </c>
      <c r="D102" s="41">
        <f t="shared" si="32"/>
        <v>2164</v>
      </c>
      <c r="E102" s="40">
        <f t="shared" si="32"/>
        <v>3062</v>
      </c>
      <c r="F102" s="41">
        <f t="shared" si="32"/>
        <v>3960</v>
      </c>
      <c r="G102" s="40">
        <f t="shared" si="32"/>
        <v>4858</v>
      </c>
      <c r="H102" s="41">
        <f t="shared" si="32"/>
        <v>5756</v>
      </c>
      <c r="I102" s="42">
        <f t="shared" si="32"/>
        <v>6654</v>
      </c>
    </row>
    <row r="103" spans="1:9" ht="12.95" customHeight="1" x14ac:dyDescent="0.15">
      <c r="A103" s="15"/>
      <c r="B103" s="7" t="s">
        <v>78</v>
      </c>
      <c r="C103" s="32">
        <f>ROUND((C102)*83/1000,0)</f>
        <v>105</v>
      </c>
      <c r="D103" s="32">
        <f t="shared" ref="D103:I103" si="33">ROUND((D102)*83/1000,0)</f>
        <v>180</v>
      </c>
      <c r="E103" s="32">
        <f t="shared" si="33"/>
        <v>254</v>
      </c>
      <c r="F103" s="32">
        <f t="shared" si="33"/>
        <v>329</v>
      </c>
      <c r="G103" s="32">
        <f t="shared" si="33"/>
        <v>403</v>
      </c>
      <c r="H103" s="32">
        <f t="shared" si="33"/>
        <v>478</v>
      </c>
      <c r="I103" s="33">
        <f t="shared" si="33"/>
        <v>552</v>
      </c>
    </row>
    <row r="104" spans="1:9" ht="12.95" customHeight="1" x14ac:dyDescent="0.15">
      <c r="A104" s="15"/>
      <c r="B104" s="7" t="s">
        <v>76</v>
      </c>
      <c r="C104" s="32">
        <f>ROUND((C102)*27/1000,0)</f>
        <v>34</v>
      </c>
      <c r="D104" s="32">
        <f t="shared" ref="D104:I104" si="34">ROUND((D102)*27/1000,0)</f>
        <v>58</v>
      </c>
      <c r="E104" s="32">
        <f t="shared" si="34"/>
        <v>83</v>
      </c>
      <c r="F104" s="32">
        <f t="shared" si="34"/>
        <v>107</v>
      </c>
      <c r="G104" s="32">
        <f t="shared" si="34"/>
        <v>131</v>
      </c>
      <c r="H104" s="32">
        <f t="shared" si="34"/>
        <v>155</v>
      </c>
      <c r="I104" s="33">
        <f t="shared" si="34"/>
        <v>180</v>
      </c>
    </row>
    <row r="105" spans="1:9" ht="12.95" customHeight="1" x14ac:dyDescent="0.15">
      <c r="A105" s="15"/>
      <c r="B105" s="116" t="s">
        <v>77</v>
      </c>
      <c r="C105" s="32">
        <f>ROUND((C102)*16/1000,0)</f>
        <v>20</v>
      </c>
      <c r="D105" s="32">
        <f t="shared" ref="D105:I105" si="35">ROUND((D102)*16/1000,0)</f>
        <v>35</v>
      </c>
      <c r="E105" s="32">
        <f t="shared" si="35"/>
        <v>49</v>
      </c>
      <c r="F105" s="32">
        <f t="shared" si="35"/>
        <v>63</v>
      </c>
      <c r="G105" s="32">
        <f t="shared" si="35"/>
        <v>78</v>
      </c>
      <c r="H105" s="32">
        <f t="shared" si="35"/>
        <v>92</v>
      </c>
      <c r="I105" s="33">
        <f t="shared" si="35"/>
        <v>106</v>
      </c>
    </row>
    <row r="106" spans="1:9" ht="12.95" customHeight="1" x14ac:dyDescent="0.15">
      <c r="A106" s="15"/>
      <c r="B106" s="10" t="s">
        <v>11</v>
      </c>
      <c r="C106" s="37">
        <f>ROUNDDOWN((C102+C103+C104+C105)*11.1,0)</f>
        <v>15817</v>
      </c>
      <c r="D106" s="37">
        <f>ROUNDDOWN((D102+D103+D104+D105)*11.1,0)</f>
        <v>27050</v>
      </c>
      <c r="E106" s="37">
        <f t="shared" ref="E106:H106" si="36">ROUNDDOWN((E102+E103+E104+E105)*11.1,0)</f>
        <v>38272</v>
      </c>
      <c r="F106" s="37">
        <f t="shared" si="36"/>
        <v>49494</v>
      </c>
      <c r="G106" s="37">
        <f t="shared" si="36"/>
        <v>60717</v>
      </c>
      <c r="H106" s="37">
        <f t="shared" si="36"/>
        <v>71939</v>
      </c>
      <c r="I106" s="39">
        <f>ROUNDDOWN((I102+I103+I104+I105)*11.1,0)</f>
        <v>83161</v>
      </c>
    </row>
    <row r="107" spans="1:9" ht="12.95" customHeight="1" x14ac:dyDescent="0.15">
      <c r="A107" s="15"/>
      <c r="B107" s="11" t="s">
        <v>47</v>
      </c>
      <c r="C107" s="37">
        <f t="shared" ref="C107:I107" si="37">ROUNDDOWN(C106*0.8,0)</f>
        <v>12653</v>
      </c>
      <c r="D107" s="37">
        <f t="shared" si="37"/>
        <v>21640</v>
      </c>
      <c r="E107" s="37">
        <f t="shared" si="37"/>
        <v>30617</v>
      </c>
      <c r="F107" s="37">
        <f t="shared" si="37"/>
        <v>39595</v>
      </c>
      <c r="G107" s="37">
        <f t="shared" si="37"/>
        <v>48573</v>
      </c>
      <c r="H107" s="37">
        <f t="shared" si="37"/>
        <v>57551</v>
      </c>
      <c r="I107" s="39">
        <f t="shared" si="37"/>
        <v>66528</v>
      </c>
    </row>
    <row r="108" spans="1:9" ht="12.95" customHeight="1" x14ac:dyDescent="0.15">
      <c r="A108" s="15"/>
      <c r="B108" s="93" t="s">
        <v>48</v>
      </c>
      <c r="C108" s="34">
        <f>C106-C107</f>
        <v>3164</v>
      </c>
      <c r="D108" s="34">
        <f t="shared" ref="D108:I108" si="38">D106-D107</f>
        <v>5410</v>
      </c>
      <c r="E108" s="34">
        <f t="shared" si="38"/>
        <v>7655</v>
      </c>
      <c r="F108" s="34">
        <f t="shared" si="38"/>
        <v>9899</v>
      </c>
      <c r="G108" s="34">
        <f t="shared" si="38"/>
        <v>12144</v>
      </c>
      <c r="H108" s="34">
        <f t="shared" si="38"/>
        <v>14388</v>
      </c>
      <c r="I108" s="36">
        <f t="shared" si="38"/>
        <v>16633</v>
      </c>
    </row>
    <row r="109" spans="1:9" ht="12.95" customHeight="1" x14ac:dyDescent="0.15">
      <c r="A109" s="30"/>
      <c r="B109" s="10" t="s">
        <v>13</v>
      </c>
      <c r="C109" s="37">
        <v>1330</v>
      </c>
      <c r="D109" s="37">
        <f>SUM(C109+420)</f>
        <v>1750</v>
      </c>
      <c r="E109" s="37">
        <f>SUM(D109+1750)</f>
        <v>3500</v>
      </c>
      <c r="F109" s="37">
        <f>SUM(E109+1750)</f>
        <v>5250</v>
      </c>
      <c r="G109" s="37">
        <f>SUM(F109+1750)</f>
        <v>7000</v>
      </c>
      <c r="H109" s="37">
        <f>SUM(G109+1750)</f>
        <v>8750</v>
      </c>
      <c r="I109" s="39">
        <f>SUM(H109+1750)</f>
        <v>10500</v>
      </c>
    </row>
    <row r="110" spans="1:9" ht="12.95" customHeight="1" x14ac:dyDescent="0.15">
      <c r="A110" s="30"/>
      <c r="B110" s="10" t="s">
        <v>14</v>
      </c>
      <c r="C110" s="37">
        <v>2100</v>
      </c>
      <c r="D110" s="37">
        <f>SUM(C110*2)</f>
        <v>4200</v>
      </c>
      <c r="E110" s="37">
        <f>SUM(C110*3)</f>
        <v>6300</v>
      </c>
      <c r="F110" s="37">
        <f>SUM(C110*4)</f>
        <v>8400</v>
      </c>
      <c r="G110" s="37">
        <f>SUM(C110*5)</f>
        <v>10500</v>
      </c>
      <c r="H110" s="37">
        <f>SUM(C110*6)</f>
        <v>12600</v>
      </c>
      <c r="I110" s="39">
        <f>SUM(C110*7)</f>
        <v>14700</v>
      </c>
    </row>
    <row r="111" spans="1:9" ht="12.95" customHeight="1" thickBot="1" x14ac:dyDescent="0.2">
      <c r="A111" s="30"/>
      <c r="B111" s="12" t="s">
        <v>15</v>
      </c>
      <c r="C111" s="88">
        <v>100</v>
      </c>
      <c r="D111" s="89">
        <v>100</v>
      </c>
      <c r="E111" s="88">
        <v>200</v>
      </c>
      <c r="F111" s="89">
        <v>300</v>
      </c>
      <c r="G111" s="88">
        <v>400</v>
      </c>
      <c r="H111" s="89">
        <v>500</v>
      </c>
      <c r="I111" s="90">
        <v>600</v>
      </c>
    </row>
    <row r="112" spans="1:9" s="66" customFormat="1" ht="18.75" customHeight="1" thickBot="1" x14ac:dyDescent="0.2">
      <c r="A112" s="62"/>
      <c r="B112" s="63" t="s">
        <v>16</v>
      </c>
      <c r="C112" s="64">
        <f t="shared" ref="C112:I112" si="39">SUM(C108:C111)</f>
        <v>6694</v>
      </c>
      <c r="D112" s="64">
        <f t="shared" si="39"/>
        <v>11460</v>
      </c>
      <c r="E112" s="64">
        <f t="shared" si="39"/>
        <v>17655</v>
      </c>
      <c r="F112" s="64">
        <f t="shared" si="39"/>
        <v>23849</v>
      </c>
      <c r="G112" s="64">
        <f t="shared" si="39"/>
        <v>30044</v>
      </c>
      <c r="H112" s="64">
        <f t="shared" si="39"/>
        <v>36238</v>
      </c>
      <c r="I112" s="65">
        <f t="shared" si="39"/>
        <v>42433</v>
      </c>
    </row>
    <row r="113" spans="1:9" ht="37.5" customHeight="1" thickBot="1" x14ac:dyDescent="0.2">
      <c r="A113" s="2"/>
    </row>
    <row r="114" spans="1:9" ht="18" customHeight="1" thickBot="1" x14ac:dyDescent="0.2">
      <c r="A114" s="29"/>
      <c r="B114" s="25" t="s">
        <v>18</v>
      </c>
      <c r="C114" s="13"/>
      <c r="D114" s="13"/>
      <c r="E114" s="13"/>
      <c r="F114" s="5"/>
      <c r="G114" s="5"/>
      <c r="H114" s="5"/>
      <c r="I114" s="6"/>
    </row>
    <row r="115" spans="1:9" ht="12.95" customHeight="1" x14ac:dyDescent="0.15">
      <c r="A115" s="31" t="s">
        <v>22</v>
      </c>
      <c r="B115" s="19" t="s">
        <v>0</v>
      </c>
      <c r="C115" s="17" t="s">
        <v>2</v>
      </c>
      <c r="D115" s="16" t="s">
        <v>3</v>
      </c>
      <c r="E115" s="17" t="s">
        <v>4</v>
      </c>
      <c r="F115" s="16" t="s">
        <v>5</v>
      </c>
      <c r="G115" s="17" t="s">
        <v>6</v>
      </c>
      <c r="H115" s="16" t="s">
        <v>7</v>
      </c>
      <c r="I115" s="18" t="s">
        <v>8</v>
      </c>
    </row>
    <row r="116" spans="1:9" ht="12.95" customHeight="1" x14ac:dyDescent="0.15">
      <c r="A116" s="31"/>
      <c r="B116" s="21" t="s">
        <v>1</v>
      </c>
      <c r="C116" s="61">
        <v>908</v>
      </c>
      <c r="D116" s="43">
        <f>SUM(C116*2)</f>
        <v>1816</v>
      </c>
      <c r="E116" s="32">
        <f>SUM(C116*3)</f>
        <v>2724</v>
      </c>
      <c r="F116" s="43">
        <f>SUM(C116*4)</f>
        <v>3632</v>
      </c>
      <c r="G116" s="32">
        <f>SUM(C116*5)</f>
        <v>4540</v>
      </c>
      <c r="H116" s="43">
        <f>SUM(C116*6)</f>
        <v>5448</v>
      </c>
      <c r="I116" s="33">
        <f>SUM(C116*7)</f>
        <v>6356</v>
      </c>
    </row>
    <row r="117" spans="1:9" ht="12.95" customHeight="1" x14ac:dyDescent="0.15">
      <c r="A117" s="15"/>
      <c r="B117" s="22" t="s">
        <v>40</v>
      </c>
      <c r="C117" s="34">
        <v>12</v>
      </c>
      <c r="D117" s="35">
        <v>24</v>
      </c>
      <c r="E117" s="34">
        <v>36</v>
      </c>
      <c r="F117" s="35">
        <v>48</v>
      </c>
      <c r="G117" s="34">
        <v>60</v>
      </c>
      <c r="H117" s="35">
        <v>72</v>
      </c>
      <c r="I117" s="36">
        <v>84</v>
      </c>
    </row>
    <row r="118" spans="1:9" ht="12.95" customHeight="1" x14ac:dyDescent="0.15">
      <c r="A118" s="15"/>
      <c r="B118" s="23" t="s">
        <v>62</v>
      </c>
      <c r="C118" s="37">
        <v>4</v>
      </c>
      <c r="D118" s="38">
        <f>SUM(C118*2)</f>
        <v>8</v>
      </c>
      <c r="E118" s="37">
        <f>SUM(C118*3)</f>
        <v>12</v>
      </c>
      <c r="F118" s="38">
        <f>SUM(C118*4)</f>
        <v>16</v>
      </c>
      <c r="G118" s="37">
        <f>SUM(C118*5)</f>
        <v>20</v>
      </c>
      <c r="H118" s="38">
        <f>SUM(C118*6)</f>
        <v>24</v>
      </c>
      <c r="I118" s="39">
        <f>SUM(C118*7)</f>
        <v>28</v>
      </c>
    </row>
    <row r="119" spans="1:9" ht="12.95" customHeight="1" x14ac:dyDescent="0.15">
      <c r="A119" s="15"/>
      <c r="B119" s="23" t="s">
        <v>63</v>
      </c>
      <c r="C119" s="37">
        <v>8</v>
      </c>
      <c r="D119" s="38">
        <f>SUM(C119*2)</f>
        <v>16</v>
      </c>
      <c r="E119" s="37">
        <f>SUM(C119*3)</f>
        <v>24</v>
      </c>
      <c r="F119" s="38">
        <f>SUM(C119*4)</f>
        <v>32</v>
      </c>
      <c r="G119" s="37">
        <f>SUM(C119*5)</f>
        <v>40</v>
      </c>
      <c r="H119" s="38">
        <f>SUM(C119*6)</f>
        <v>48</v>
      </c>
      <c r="I119" s="39">
        <f>SUM(C119*7)</f>
        <v>56</v>
      </c>
    </row>
    <row r="120" spans="1:9" ht="12.95" customHeight="1" x14ac:dyDescent="0.15">
      <c r="A120" s="15"/>
      <c r="B120" s="23" t="s">
        <v>27</v>
      </c>
      <c r="C120" s="37">
        <v>18</v>
      </c>
      <c r="D120" s="38">
        <f>SUM(C120*2)</f>
        <v>36</v>
      </c>
      <c r="E120" s="37">
        <f>SUM(C120*3)</f>
        <v>54</v>
      </c>
      <c r="F120" s="38">
        <f>SUM(C120*4)</f>
        <v>72</v>
      </c>
      <c r="G120" s="37">
        <f>SUM(C120*5)</f>
        <v>90</v>
      </c>
      <c r="H120" s="38">
        <f>SUM(C120*6)</f>
        <v>108</v>
      </c>
      <c r="I120" s="39">
        <f>SUM(C120*7)</f>
        <v>126</v>
      </c>
    </row>
    <row r="121" spans="1:9" ht="12.95" customHeight="1" x14ac:dyDescent="0.15">
      <c r="A121" s="15"/>
      <c r="B121" s="23" t="s">
        <v>70</v>
      </c>
      <c r="C121" s="37">
        <v>18</v>
      </c>
      <c r="D121" s="38">
        <f>SUM(C121*2)</f>
        <v>36</v>
      </c>
      <c r="E121" s="37">
        <f>SUM(C121*3)</f>
        <v>54</v>
      </c>
      <c r="F121" s="38">
        <f>SUM(C121*4)</f>
        <v>72</v>
      </c>
      <c r="G121" s="37">
        <f>SUM(C121*5)</f>
        <v>90</v>
      </c>
      <c r="H121" s="38">
        <f>SUM(C121*6)</f>
        <v>108</v>
      </c>
      <c r="I121" s="39">
        <f>SUM(C121*7)</f>
        <v>126</v>
      </c>
    </row>
    <row r="122" spans="1:9" ht="12.95" customHeight="1" x14ac:dyDescent="0.15">
      <c r="A122" s="15"/>
      <c r="B122" s="26" t="s">
        <v>10</v>
      </c>
      <c r="C122" s="46">
        <v>368</v>
      </c>
      <c r="D122" s="38">
        <v>368</v>
      </c>
      <c r="E122" s="37">
        <v>368</v>
      </c>
      <c r="F122" s="38">
        <v>368</v>
      </c>
      <c r="G122" s="37">
        <v>368</v>
      </c>
      <c r="H122" s="38">
        <v>368</v>
      </c>
      <c r="I122" s="39">
        <v>368</v>
      </c>
    </row>
    <row r="123" spans="1:9" ht="12.95" customHeight="1" x14ac:dyDescent="0.15">
      <c r="A123" s="15"/>
      <c r="B123" s="24" t="s">
        <v>9</v>
      </c>
      <c r="C123" s="40">
        <f t="shared" ref="C123:I123" si="40">SUM(C116:C122)</f>
        <v>1336</v>
      </c>
      <c r="D123" s="41">
        <f t="shared" si="40"/>
        <v>2304</v>
      </c>
      <c r="E123" s="40">
        <f t="shared" si="40"/>
        <v>3272</v>
      </c>
      <c r="F123" s="41">
        <f t="shared" si="40"/>
        <v>4240</v>
      </c>
      <c r="G123" s="40">
        <f t="shared" si="40"/>
        <v>5208</v>
      </c>
      <c r="H123" s="41">
        <f t="shared" si="40"/>
        <v>6176</v>
      </c>
      <c r="I123" s="42">
        <f t="shared" si="40"/>
        <v>7144</v>
      </c>
    </row>
    <row r="124" spans="1:9" ht="12.95" customHeight="1" x14ac:dyDescent="0.15">
      <c r="A124" s="15"/>
      <c r="B124" s="7" t="s">
        <v>78</v>
      </c>
      <c r="C124" s="32">
        <f>ROUND((C123)*83/1000,0)</f>
        <v>111</v>
      </c>
      <c r="D124" s="32">
        <f t="shared" ref="D124:I124" si="41">ROUND((D123)*83/1000,0)</f>
        <v>191</v>
      </c>
      <c r="E124" s="32">
        <f t="shared" si="41"/>
        <v>272</v>
      </c>
      <c r="F124" s="32">
        <f t="shared" si="41"/>
        <v>352</v>
      </c>
      <c r="G124" s="32">
        <f t="shared" si="41"/>
        <v>432</v>
      </c>
      <c r="H124" s="32">
        <f t="shared" si="41"/>
        <v>513</v>
      </c>
      <c r="I124" s="33">
        <f t="shared" si="41"/>
        <v>593</v>
      </c>
    </row>
    <row r="125" spans="1:9" ht="12.95" customHeight="1" x14ac:dyDescent="0.15">
      <c r="A125" s="15"/>
      <c r="B125" s="7" t="s">
        <v>76</v>
      </c>
      <c r="C125" s="32">
        <f>ROUND((C123)*27/1000,0)</f>
        <v>36</v>
      </c>
      <c r="D125" s="32">
        <f t="shared" ref="D125:I125" si="42">ROUND((D123)*27/1000,0)</f>
        <v>62</v>
      </c>
      <c r="E125" s="32">
        <f t="shared" si="42"/>
        <v>88</v>
      </c>
      <c r="F125" s="32">
        <f t="shared" si="42"/>
        <v>114</v>
      </c>
      <c r="G125" s="32">
        <f t="shared" si="42"/>
        <v>141</v>
      </c>
      <c r="H125" s="32">
        <f t="shared" si="42"/>
        <v>167</v>
      </c>
      <c r="I125" s="33">
        <f t="shared" si="42"/>
        <v>193</v>
      </c>
    </row>
    <row r="126" spans="1:9" ht="12.95" customHeight="1" x14ac:dyDescent="0.15">
      <c r="A126" s="15"/>
      <c r="B126" s="116" t="s">
        <v>77</v>
      </c>
      <c r="C126" s="32">
        <f>ROUND((C123)*16/1000,0)</f>
        <v>21</v>
      </c>
      <c r="D126" s="32">
        <f t="shared" ref="D126:H126" si="43">ROUND((D123)*16/1000,0)</f>
        <v>37</v>
      </c>
      <c r="E126" s="32">
        <f t="shared" si="43"/>
        <v>52</v>
      </c>
      <c r="F126" s="32">
        <f t="shared" si="43"/>
        <v>68</v>
      </c>
      <c r="G126" s="32">
        <f t="shared" si="43"/>
        <v>83</v>
      </c>
      <c r="H126" s="32">
        <f t="shared" si="43"/>
        <v>99</v>
      </c>
      <c r="I126" s="33">
        <f>ROUND((I123)*16/1000,0)</f>
        <v>114</v>
      </c>
    </row>
    <row r="127" spans="1:9" ht="12.95" customHeight="1" x14ac:dyDescent="0.15">
      <c r="A127" s="15"/>
      <c r="B127" s="10" t="s">
        <v>11</v>
      </c>
      <c r="C127" s="37">
        <f>ROUNDDOWN((C123+C124+C125+C126)*11.1,0)</f>
        <v>16694</v>
      </c>
      <c r="D127" s="37">
        <f>ROUNDDOWN((D123+D124+D125+D126)*11.1,0)</f>
        <v>28793</v>
      </c>
      <c r="E127" s="37">
        <f t="shared" ref="E127:H127" si="44">ROUNDDOWN((E123+E124+E125+E126)*11.1,0)</f>
        <v>40892</v>
      </c>
      <c r="F127" s="37">
        <f t="shared" si="44"/>
        <v>52991</v>
      </c>
      <c r="G127" s="37">
        <f t="shared" si="44"/>
        <v>65090</v>
      </c>
      <c r="H127" s="37">
        <f t="shared" si="44"/>
        <v>77200</v>
      </c>
      <c r="I127" s="39">
        <f>ROUNDDOWN((I123+I124+I125+I126)*11.1,0)</f>
        <v>89288</v>
      </c>
    </row>
    <row r="128" spans="1:9" ht="12.95" customHeight="1" x14ac:dyDescent="0.15">
      <c r="A128" s="15"/>
      <c r="B128" s="11" t="s">
        <v>47</v>
      </c>
      <c r="C128" s="37">
        <f t="shared" ref="C128:I128" si="45">ROUNDDOWN(C127*0.8,0)</f>
        <v>13355</v>
      </c>
      <c r="D128" s="37">
        <f t="shared" si="45"/>
        <v>23034</v>
      </c>
      <c r="E128" s="37">
        <f t="shared" si="45"/>
        <v>32713</v>
      </c>
      <c r="F128" s="37">
        <f t="shared" si="45"/>
        <v>42392</v>
      </c>
      <c r="G128" s="37">
        <f t="shared" si="45"/>
        <v>52072</v>
      </c>
      <c r="H128" s="37">
        <f t="shared" si="45"/>
        <v>61760</v>
      </c>
      <c r="I128" s="39">
        <f t="shared" si="45"/>
        <v>71430</v>
      </c>
    </row>
    <row r="129" spans="1:9" ht="12.95" customHeight="1" x14ac:dyDescent="0.15">
      <c r="A129" s="15"/>
      <c r="B129" s="93" t="s">
        <v>48</v>
      </c>
      <c r="C129" s="34">
        <f>C127-C128</f>
        <v>3339</v>
      </c>
      <c r="D129" s="34">
        <f t="shared" ref="D129:I129" si="46">D127-D128</f>
        <v>5759</v>
      </c>
      <c r="E129" s="34">
        <f t="shared" si="46"/>
        <v>8179</v>
      </c>
      <c r="F129" s="34">
        <f t="shared" si="46"/>
        <v>10599</v>
      </c>
      <c r="G129" s="34">
        <f t="shared" si="46"/>
        <v>13018</v>
      </c>
      <c r="H129" s="34">
        <f t="shared" si="46"/>
        <v>15440</v>
      </c>
      <c r="I129" s="36">
        <f t="shared" si="46"/>
        <v>17858</v>
      </c>
    </row>
    <row r="130" spans="1:9" ht="12.95" customHeight="1" x14ac:dyDescent="0.15">
      <c r="A130" s="15"/>
      <c r="B130" s="10" t="s">
        <v>13</v>
      </c>
      <c r="C130" s="37">
        <v>1330</v>
      </c>
      <c r="D130" s="37">
        <f>SUM(C130+420)</f>
        <v>1750</v>
      </c>
      <c r="E130" s="37">
        <f>SUM(D130+1750)</f>
        <v>3500</v>
      </c>
      <c r="F130" s="37">
        <f>SUM(E130+1750)</f>
        <v>5250</v>
      </c>
      <c r="G130" s="37">
        <f>SUM(F130+1750)</f>
        <v>7000</v>
      </c>
      <c r="H130" s="37">
        <f>SUM(G130+1750)</f>
        <v>8750</v>
      </c>
      <c r="I130" s="39">
        <f>SUM(H130+1750)</f>
        <v>10500</v>
      </c>
    </row>
    <row r="131" spans="1:9" ht="12.95" customHeight="1" x14ac:dyDescent="0.15">
      <c r="A131" s="15"/>
      <c r="B131" s="10" t="s">
        <v>14</v>
      </c>
      <c r="C131" s="37">
        <v>2100</v>
      </c>
      <c r="D131" s="37">
        <f>SUM(C131*2)</f>
        <v>4200</v>
      </c>
      <c r="E131" s="37">
        <f>SUM(C131*3)</f>
        <v>6300</v>
      </c>
      <c r="F131" s="37">
        <f>SUM(C131*4)</f>
        <v>8400</v>
      </c>
      <c r="G131" s="37">
        <f>SUM(C131*5)</f>
        <v>10500</v>
      </c>
      <c r="H131" s="37">
        <f>SUM(C131*6)</f>
        <v>12600</v>
      </c>
      <c r="I131" s="39">
        <f>SUM(C131*7)</f>
        <v>14700</v>
      </c>
    </row>
    <row r="132" spans="1:9" ht="12.95" customHeight="1" thickBot="1" x14ac:dyDescent="0.2">
      <c r="A132" s="15"/>
      <c r="B132" s="12" t="s">
        <v>15</v>
      </c>
      <c r="C132" s="88">
        <v>100</v>
      </c>
      <c r="D132" s="89">
        <v>100</v>
      </c>
      <c r="E132" s="88">
        <v>200</v>
      </c>
      <c r="F132" s="89">
        <v>300</v>
      </c>
      <c r="G132" s="88">
        <v>400</v>
      </c>
      <c r="H132" s="89">
        <v>500</v>
      </c>
      <c r="I132" s="90">
        <v>600</v>
      </c>
    </row>
    <row r="133" spans="1:9" s="66" customFormat="1" ht="18.75" customHeight="1" thickBot="1" x14ac:dyDescent="0.2">
      <c r="A133" s="62"/>
      <c r="B133" s="63" t="s">
        <v>16</v>
      </c>
      <c r="C133" s="64">
        <f t="shared" ref="C133:I133" si="47">SUM(C129:C132)</f>
        <v>6869</v>
      </c>
      <c r="D133" s="64">
        <f t="shared" si="47"/>
        <v>11809</v>
      </c>
      <c r="E133" s="64">
        <f t="shared" si="47"/>
        <v>18179</v>
      </c>
      <c r="F133" s="64">
        <f t="shared" si="47"/>
        <v>24549</v>
      </c>
      <c r="G133" s="64">
        <f t="shared" si="47"/>
        <v>30918</v>
      </c>
      <c r="H133" s="64">
        <f t="shared" si="47"/>
        <v>37290</v>
      </c>
      <c r="I133" s="65">
        <f t="shared" si="47"/>
        <v>43658</v>
      </c>
    </row>
    <row r="134" spans="1:9" s="1" customFormat="1" ht="18.75" customHeight="1" x14ac:dyDescent="0.15">
      <c r="B134" s="27"/>
      <c r="C134" s="28"/>
      <c r="D134" s="28"/>
      <c r="E134" s="28"/>
      <c r="F134" s="28"/>
      <c r="G134" s="28"/>
      <c r="H134" s="28"/>
      <c r="I134" s="28"/>
    </row>
    <row r="135" spans="1:9" ht="13.5" customHeight="1" thickBot="1" x14ac:dyDescent="0.2">
      <c r="A135" s="1"/>
    </row>
    <row r="136" spans="1:9" ht="18" customHeight="1" thickBot="1" x14ac:dyDescent="0.2">
      <c r="A136" s="29"/>
      <c r="B136" s="25" t="s">
        <v>18</v>
      </c>
      <c r="C136" s="13"/>
      <c r="D136" s="13"/>
      <c r="E136" s="13"/>
      <c r="F136" s="5"/>
      <c r="G136" s="5"/>
      <c r="H136" s="5"/>
      <c r="I136" s="6"/>
    </row>
    <row r="137" spans="1:9" ht="12.95" customHeight="1" x14ac:dyDescent="0.15">
      <c r="A137" s="31" t="s">
        <v>23</v>
      </c>
      <c r="B137" s="19" t="s">
        <v>0</v>
      </c>
      <c r="C137" s="17" t="s">
        <v>2</v>
      </c>
      <c r="D137" s="16" t="s">
        <v>3</v>
      </c>
      <c r="E137" s="17" t="s">
        <v>4</v>
      </c>
      <c r="F137" s="16" t="s">
        <v>5</v>
      </c>
      <c r="G137" s="17" t="s">
        <v>6</v>
      </c>
      <c r="H137" s="16" t="s">
        <v>7</v>
      </c>
      <c r="I137" s="20" t="s">
        <v>8</v>
      </c>
    </row>
    <row r="138" spans="1:9" ht="12.95" customHeight="1" x14ac:dyDescent="0.15">
      <c r="A138" s="31"/>
      <c r="B138" s="21" t="s">
        <v>1</v>
      </c>
      <c r="C138" s="43">
        <v>976</v>
      </c>
      <c r="D138" s="32">
        <f>SUM(C138*2)</f>
        <v>1952</v>
      </c>
      <c r="E138" s="43">
        <f>SUM(C138*3)</f>
        <v>2928</v>
      </c>
      <c r="F138" s="32">
        <f>SUM(C138*4)</f>
        <v>3904</v>
      </c>
      <c r="G138" s="43">
        <f>SUM(C138*5)</f>
        <v>4880</v>
      </c>
      <c r="H138" s="32">
        <f>SUM(C138*6)</f>
        <v>5856</v>
      </c>
      <c r="I138" s="45">
        <f>SUM(C138*7)</f>
        <v>6832</v>
      </c>
    </row>
    <row r="139" spans="1:9" ht="12.95" customHeight="1" x14ac:dyDescent="0.15">
      <c r="A139" s="15"/>
      <c r="B139" s="22" t="s">
        <v>40</v>
      </c>
      <c r="C139" s="34">
        <v>12</v>
      </c>
      <c r="D139" s="35">
        <v>24</v>
      </c>
      <c r="E139" s="34">
        <v>36</v>
      </c>
      <c r="F139" s="35">
        <v>48</v>
      </c>
      <c r="G139" s="34">
        <v>60</v>
      </c>
      <c r="H139" s="35">
        <v>72</v>
      </c>
      <c r="I139" s="36">
        <v>84</v>
      </c>
    </row>
    <row r="140" spans="1:9" ht="12.95" customHeight="1" x14ac:dyDescent="0.15">
      <c r="A140" s="15"/>
      <c r="B140" s="23" t="s">
        <v>62</v>
      </c>
      <c r="C140" s="37">
        <v>4</v>
      </c>
      <c r="D140" s="38">
        <f>SUM(C140*2)</f>
        <v>8</v>
      </c>
      <c r="E140" s="37">
        <f>SUM(C140*3)</f>
        <v>12</v>
      </c>
      <c r="F140" s="38">
        <f>SUM(C140*4)</f>
        <v>16</v>
      </c>
      <c r="G140" s="37">
        <f>SUM(C140*5)</f>
        <v>20</v>
      </c>
      <c r="H140" s="38">
        <f>SUM(C140*6)</f>
        <v>24</v>
      </c>
      <c r="I140" s="39">
        <f>SUM(C140*7)</f>
        <v>28</v>
      </c>
    </row>
    <row r="141" spans="1:9" ht="12.95" customHeight="1" x14ac:dyDescent="0.15">
      <c r="A141" s="15"/>
      <c r="B141" s="23" t="s">
        <v>63</v>
      </c>
      <c r="C141" s="37">
        <v>8</v>
      </c>
      <c r="D141" s="38">
        <f>SUM(C141*2)</f>
        <v>16</v>
      </c>
      <c r="E141" s="37">
        <f>SUM(C141*3)</f>
        <v>24</v>
      </c>
      <c r="F141" s="38">
        <f>SUM(C141*4)</f>
        <v>32</v>
      </c>
      <c r="G141" s="37">
        <f>SUM(C141*5)</f>
        <v>40</v>
      </c>
      <c r="H141" s="38">
        <f>SUM(C141*6)</f>
        <v>48</v>
      </c>
      <c r="I141" s="39">
        <f>SUM(C141*7)</f>
        <v>56</v>
      </c>
    </row>
    <row r="142" spans="1:9" ht="12.95" customHeight="1" x14ac:dyDescent="0.15">
      <c r="A142" s="15"/>
      <c r="B142" s="23" t="s">
        <v>27</v>
      </c>
      <c r="C142" s="37">
        <v>18</v>
      </c>
      <c r="D142" s="38">
        <f>SUM(C142*2)</f>
        <v>36</v>
      </c>
      <c r="E142" s="37">
        <f>SUM(C142*3)</f>
        <v>54</v>
      </c>
      <c r="F142" s="38">
        <f>SUM(C142*4)</f>
        <v>72</v>
      </c>
      <c r="G142" s="37">
        <f>SUM(C142*5)</f>
        <v>90</v>
      </c>
      <c r="H142" s="38">
        <f>SUM(C142*6)</f>
        <v>108</v>
      </c>
      <c r="I142" s="39">
        <f>SUM(C142*7)</f>
        <v>126</v>
      </c>
    </row>
    <row r="143" spans="1:9" ht="12.95" customHeight="1" x14ac:dyDescent="0.15">
      <c r="A143" s="15"/>
      <c r="B143" s="23" t="s">
        <v>70</v>
      </c>
      <c r="C143" s="37">
        <v>18</v>
      </c>
      <c r="D143" s="38">
        <f>SUM(C143*2)</f>
        <v>36</v>
      </c>
      <c r="E143" s="37">
        <f>SUM(C143*3)</f>
        <v>54</v>
      </c>
      <c r="F143" s="38">
        <f>SUM(C143*4)</f>
        <v>72</v>
      </c>
      <c r="G143" s="37">
        <f>SUM(C143*5)</f>
        <v>90</v>
      </c>
      <c r="H143" s="38">
        <f>SUM(C143*6)</f>
        <v>108</v>
      </c>
      <c r="I143" s="39">
        <f>SUM(C143*7)</f>
        <v>126</v>
      </c>
    </row>
    <row r="144" spans="1:9" ht="12.95" customHeight="1" x14ac:dyDescent="0.15">
      <c r="A144" s="30"/>
      <c r="B144" s="23" t="s">
        <v>10</v>
      </c>
      <c r="C144" s="37">
        <v>368</v>
      </c>
      <c r="D144" s="38">
        <v>368</v>
      </c>
      <c r="E144" s="37">
        <v>368</v>
      </c>
      <c r="F144" s="38">
        <v>368</v>
      </c>
      <c r="G144" s="37">
        <v>368</v>
      </c>
      <c r="H144" s="38">
        <v>368</v>
      </c>
      <c r="I144" s="39">
        <v>368</v>
      </c>
    </row>
    <row r="145" spans="1:9" ht="12.95" customHeight="1" x14ac:dyDescent="0.15">
      <c r="A145" s="15"/>
      <c r="B145" s="24" t="s">
        <v>9</v>
      </c>
      <c r="C145" s="40">
        <f t="shared" ref="C145:I145" si="48">SUM(C138:C144)</f>
        <v>1404</v>
      </c>
      <c r="D145" s="41">
        <f t="shared" si="48"/>
        <v>2440</v>
      </c>
      <c r="E145" s="40">
        <f t="shared" si="48"/>
        <v>3476</v>
      </c>
      <c r="F145" s="41">
        <f t="shared" si="48"/>
        <v>4512</v>
      </c>
      <c r="G145" s="40">
        <f t="shared" si="48"/>
        <v>5548</v>
      </c>
      <c r="H145" s="41">
        <f t="shared" si="48"/>
        <v>6584</v>
      </c>
      <c r="I145" s="42">
        <f t="shared" si="48"/>
        <v>7620</v>
      </c>
    </row>
    <row r="146" spans="1:9" ht="12.95" customHeight="1" x14ac:dyDescent="0.15">
      <c r="A146" s="15"/>
      <c r="B146" s="7" t="s">
        <v>78</v>
      </c>
      <c r="C146" s="32">
        <f>ROUND((C145)*83/1000,0)</f>
        <v>117</v>
      </c>
      <c r="D146" s="32">
        <f t="shared" ref="D146:I146" si="49">ROUND((D145)*83/1000,0)</f>
        <v>203</v>
      </c>
      <c r="E146" s="32">
        <f t="shared" si="49"/>
        <v>289</v>
      </c>
      <c r="F146" s="32">
        <f t="shared" si="49"/>
        <v>374</v>
      </c>
      <c r="G146" s="32">
        <f t="shared" si="49"/>
        <v>460</v>
      </c>
      <c r="H146" s="32">
        <f t="shared" si="49"/>
        <v>546</v>
      </c>
      <c r="I146" s="33">
        <f t="shared" si="49"/>
        <v>632</v>
      </c>
    </row>
    <row r="147" spans="1:9" ht="12.95" customHeight="1" x14ac:dyDescent="0.15">
      <c r="A147" s="15"/>
      <c r="B147" s="7" t="s">
        <v>76</v>
      </c>
      <c r="C147" s="32">
        <f>ROUND((C145)*27/1000,0)</f>
        <v>38</v>
      </c>
      <c r="D147" s="32">
        <f t="shared" ref="D147:I147" si="50">ROUND((D145)*27/1000,0)</f>
        <v>66</v>
      </c>
      <c r="E147" s="32">
        <f t="shared" si="50"/>
        <v>94</v>
      </c>
      <c r="F147" s="32">
        <f t="shared" si="50"/>
        <v>122</v>
      </c>
      <c r="G147" s="32">
        <f t="shared" si="50"/>
        <v>150</v>
      </c>
      <c r="H147" s="32">
        <f t="shared" si="50"/>
        <v>178</v>
      </c>
      <c r="I147" s="33">
        <f t="shared" si="50"/>
        <v>206</v>
      </c>
    </row>
    <row r="148" spans="1:9" ht="12.95" customHeight="1" x14ac:dyDescent="0.15">
      <c r="A148" s="15"/>
      <c r="B148" s="116" t="s">
        <v>77</v>
      </c>
      <c r="C148" s="32">
        <f>ROUND((C145)*16/1000,0)</f>
        <v>22</v>
      </c>
      <c r="D148" s="32">
        <f t="shared" ref="D148:I148" si="51">ROUND((D145)*16/1000,0)</f>
        <v>39</v>
      </c>
      <c r="E148" s="32">
        <f t="shared" si="51"/>
        <v>56</v>
      </c>
      <c r="F148" s="32">
        <f t="shared" si="51"/>
        <v>72</v>
      </c>
      <c r="G148" s="32">
        <f t="shared" si="51"/>
        <v>89</v>
      </c>
      <c r="H148" s="32">
        <f t="shared" si="51"/>
        <v>105</v>
      </c>
      <c r="I148" s="33">
        <f t="shared" si="51"/>
        <v>122</v>
      </c>
    </row>
    <row r="149" spans="1:9" ht="12.95" customHeight="1" x14ac:dyDescent="0.15">
      <c r="A149" s="15"/>
      <c r="B149" s="10" t="s">
        <v>11</v>
      </c>
      <c r="C149" s="37">
        <f>ROUNDDOWN((C145+C146+C147+C148)*11.1,0)</f>
        <v>17549</v>
      </c>
      <c r="D149" s="37">
        <f>ROUNDDOWN((D145+D146+D147+D148)*11.1,0)</f>
        <v>30502</v>
      </c>
      <c r="E149" s="37">
        <f t="shared" ref="E149:H149" si="52">ROUNDDOWN((E145+E146+E147+E148)*11.1,0)</f>
        <v>43456</v>
      </c>
      <c r="F149" s="37">
        <f t="shared" si="52"/>
        <v>56388</v>
      </c>
      <c r="G149" s="37">
        <f t="shared" si="52"/>
        <v>69341</v>
      </c>
      <c r="H149" s="37">
        <f t="shared" si="52"/>
        <v>82284</v>
      </c>
      <c r="I149" s="39">
        <f>ROUNDDOWN((I145+I146+I147+I148)*11.1,0)</f>
        <v>95238</v>
      </c>
    </row>
    <row r="150" spans="1:9" ht="12.95" customHeight="1" x14ac:dyDescent="0.15">
      <c r="A150" s="15"/>
      <c r="B150" s="11" t="s">
        <v>47</v>
      </c>
      <c r="C150" s="37">
        <f t="shared" ref="C150:I150" si="53">ROUNDDOWN(C149*0.8,0)</f>
        <v>14039</v>
      </c>
      <c r="D150" s="37">
        <f t="shared" si="53"/>
        <v>24401</v>
      </c>
      <c r="E150" s="37">
        <f t="shared" si="53"/>
        <v>34764</v>
      </c>
      <c r="F150" s="37">
        <f t="shared" si="53"/>
        <v>45110</v>
      </c>
      <c r="G150" s="37">
        <f t="shared" si="53"/>
        <v>55472</v>
      </c>
      <c r="H150" s="37">
        <f t="shared" si="53"/>
        <v>65827</v>
      </c>
      <c r="I150" s="39">
        <f t="shared" si="53"/>
        <v>76190</v>
      </c>
    </row>
    <row r="151" spans="1:9" ht="12.95" customHeight="1" x14ac:dyDescent="0.15">
      <c r="A151" s="15"/>
      <c r="B151" s="93" t="s">
        <v>48</v>
      </c>
      <c r="C151" s="34">
        <f>C149-C150</f>
        <v>3510</v>
      </c>
      <c r="D151" s="34">
        <f t="shared" ref="D151:I151" si="54">D149-D150</f>
        <v>6101</v>
      </c>
      <c r="E151" s="34">
        <f t="shared" si="54"/>
        <v>8692</v>
      </c>
      <c r="F151" s="34">
        <f t="shared" si="54"/>
        <v>11278</v>
      </c>
      <c r="G151" s="34">
        <f t="shared" si="54"/>
        <v>13869</v>
      </c>
      <c r="H151" s="34">
        <f t="shared" si="54"/>
        <v>16457</v>
      </c>
      <c r="I151" s="36">
        <f t="shared" si="54"/>
        <v>19048</v>
      </c>
    </row>
    <row r="152" spans="1:9" ht="12.95" customHeight="1" x14ac:dyDescent="0.15">
      <c r="A152" s="30"/>
      <c r="B152" s="10" t="s">
        <v>13</v>
      </c>
      <c r="C152" s="37">
        <v>1330</v>
      </c>
      <c r="D152" s="37">
        <f>SUM(C152+420)</f>
        <v>1750</v>
      </c>
      <c r="E152" s="37">
        <f>SUM(D152+1750)</f>
        <v>3500</v>
      </c>
      <c r="F152" s="37">
        <f>SUM(E152+1750)</f>
        <v>5250</v>
      </c>
      <c r="G152" s="37">
        <f>SUM(F152+1750)</f>
        <v>7000</v>
      </c>
      <c r="H152" s="37">
        <f>SUM(G152+1750)</f>
        <v>8750</v>
      </c>
      <c r="I152" s="39">
        <f>SUM(H152+1750)</f>
        <v>10500</v>
      </c>
    </row>
    <row r="153" spans="1:9" s="1" customFormat="1" ht="12.75" customHeight="1" x14ac:dyDescent="0.15">
      <c r="A153" s="30"/>
      <c r="B153" s="10" t="s">
        <v>14</v>
      </c>
      <c r="C153" s="37">
        <v>2100</v>
      </c>
      <c r="D153" s="37">
        <f>SUM(C153*2)</f>
        <v>4200</v>
      </c>
      <c r="E153" s="37">
        <f>SUM(C153*3)</f>
        <v>6300</v>
      </c>
      <c r="F153" s="37">
        <f>SUM(C153*4)</f>
        <v>8400</v>
      </c>
      <c r="G153" s="37">
        <f>SUM(C153*5)</f>
        <v>10500</v>
      </c>
      <c r="H153" s="37">
        <f>SUM(C153*6)</f>
        <v>12600</v>
      </c>
      <c r="I153" s="39">
        <f>SUM(C153*7)</f>
        <v>14700</v>
      </c>
    </row>
    <row r="154" spans="1:9" ht="12.95" customHeight="1" thickBot="1" x14ac:dyDescent="0.2">
      <c r="A154" s="30"/>
      <c r="B154" s="12" t="s">
        <v>15</v>
      </c>
      <c r="C154" s="88">
        <v>100</v>
      </c>
      <c r="D154" s="89">
        <v>100</v>
      </c>
      <c r="E154" s="88">
        <v>200</v>
      </c>
      <c r="F154" s="89">
        <v>300</v>
      </c>
      <c r="G154" s="88">
        <v>400</v>
      </c>
      <c r="H154" s="89">
        <v>500</v>
      </c>
      <c r="I154" s="90">
        <v>600</v>
      </c>
    </row>
    <row r="155" spans="1:9" s="66" customFormat="1" ht="18.75" customHeight="1" thickBot="1" x14ac:dyDescent="0.2">
      <c r="A155" s="62"/>
      <c r="B155" s="63" t="s">
        <v>16</v>
      </c>
      <c r="C155" s="64">
        <f t="shared" ref="C155:I155" si="55">SUM(C151:C154)</f>
        <v>7040</v>
      </c>
      <c r="D155" s="64">
        <f t="shared" si="55"/>
        <v>12151</v>
      </c>
      <c r="E155" s="64">
        <f t="shared" si="55"/>
        <v>18692</v>
      </c>
      <c r="F155" s="64">
        <f t="shared" si="55"/>
        <v>25228</v>
      </c>
      <c r="G155" s="64">
        <f t="shared" si="55"/>
        <v>31769</v>
      </c>
      <c r="H155" s="64">
        <f t="shared" si="55"/>
        <v>38307</v>
      </c>
      <c r="I155" s="65">
        <f t="shared" si="55"/>
        <v>44848</v>
      </c>
    </row>
  </sheetData>
  <mergeCells count="3">
    <mergeCell ref="G1:I1"/>
    <mergeCell ref="G47:I47"/>
    <mergeCell ref="A3:I3"/>
  </mergeCells>
  <phoneticPr fontId="1"/>
  <pageMargins left="1.1811023622047245" right="0.19685039370078741" top="0.39370078740157483" bottom="0.35433070866141736" header="0.51181102362204722" footer="0.43307086614173229"/>
  <pageSetup paperSize="9" orientation="portrait" horizontalDpi="300" verticalDpi="300" r:id="rId1"/>
  <headerFooter alignWithMargins="0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I155"/>
  <sheetViews>
    <sheetView zoomScaleNormal="100" workbookViewId="0">
      <selection activeCell="G47" sqref="G47:I47"/>
    </sheetView>
  </sheetViews>
  <sheetFormatPr defaultRowHeight="13.5" x14ac:dyDescent="0.15"/>
  <cols>
    <col min="1" max="1" width="8.625" customWidth="1"/>
    <col min="2" max="2" width="20.625" customWidth="1"/>
    <col min="3" max="9" width="7.375" customWidth="1"/>
    <col min="10" max="12" width="7.125" customWidth="1"/>
  </cols>
  <sheetData>
    <row r="1" spans="1:9" ht="22.5" customHeight="1" x14ac:dyDescent="0.15">
      <c r="G1" s="118" t="s">
        <v>84</v>
      </c>
      <c r="H1" s="118"/>
      <c r="I1" s="118"/>
    </row>
    <row r="2" spans="1:9" ht="22.5" customHeight="1" x14ac:dyDescent="0.15"/>
    <row r="3" spans="1:9" ht="14.25" x14ac:dyDescent="0.15">
      <c r="A3" s="120" t="s">
        <v>65</v>
      </c>
      <c r="B3" s="120"/>
      <c r="C3" s="120"/>
      <c r="D3" s="120"/>
      <c r="E3" s="120"/>
      <c r="F3" s="120"/>
      <c r="G3" s="120"/>
      <c r="H3" s="120"/>
      <c r="I3" s="120"/>
    </row>
    <row r="4" spans="1:9" ht="13.5" customHeight="1" thickBot="1" x14ac:dyDescent="0.2">
      <c r="A4" s="1"/>
      <c r="B4" s="1"/>
      <c r="H4" s="104" t="s">
        <v>43</v>
      </c>
      <c r="I4" s="104"/>
    </row>
    <row r="5" spans="1:9" ht="18" customHeight="1" x14ac:dyDescent="0.15">
      <c r="A5" s="14"/>
      <c r="B5" s="25" t="s">
        <v>18</v>
      </c>
      <c r="C5" s="13"/>
      <c r="D5" s="13"/>
      <c r="E5" s="13"/>
      <c r="F5" s="5"/>
      <c r="G5" s="5"/>
      <c r="H5" s="5"/>
      <c r="I5" s="6"/>
    </row>
    <row r="6" spans="1:9" ht="12.95" customHeight="1" x14ac:dyDescent="0.15">
      <c r="A6" s="91" t="s">
        <v>24</v>
      </c>
      <c r="B6" s="7" t="s">
        <v>0</v>
      </c>
      <c r="C6" s="4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3" t="s">
        <v>7</v>
      </c>
      <c r="I6" s="8" t="s">
        <v>8</v>
      </c>
    </row>
    <row r="7" spans="1:9" ht="12.95" customHeight="1" x14ac:dyDescent="0.15">
      <c r="A7" s="31"/>
      <c r="B7" s="7" t="s">
        <v>1</v>
      </c>
      <c r="C7" s="32">
        <v>523</v>
      </c>
      <c r="D7" s="32">
        <f>SUM(C7*2)</f>
        <v>1046</v>
      </c>
      <c r="E7" s="32">
        <f>SUM(C7*3)</f>
        <v>1569</v>
      </c>
      <c r="F7" s="32">
        <f>SUM(C7*4)</f>
        <v>2092</v>
      </c>
      <c r="G7" s="32">
        <f>SUM(C7*5)</f>
        <v>2615</v>
      </c>
      <c r="H7" s="32">
        <f>SUM(C7*6)</f>
        <v>3138</v>
      </c>
      <c r="I7" s="33">
        <f>SUM(C7*7)</f>
        <v>3661</v>
      </c>
    </row>
    <row r="8" spans="1:9" ht="12.95" customHeight="1" x14ac:dyDescent="0.15">
      <c r="A8" s="15"/>
      <c r="B8" s="22" t="s">
        <v>40</v>
      </c>
      <c r="C8" s="34">
        <v>12</v>
      </c>
      <c r="D8" s="35">
        <v>24</v>
      </c>
      <c r="E8" s="34">
        <v>36</v>
      </c>
      <c r="F8" s="35">
        <v>48</v>
      </c>
      <c r="G8" s="34">
        <v>60</v>
      </c>
      <c r="H8" s="35">
        <v>72</v>
      </c>
      <c r="I8" s="36">
        <v>84</v>
      </c>
    </row>
    <row r="9" spans="1:9" ht="12.95" customHeight="1" x14ac:dyDescent="0.15">
      <c r="A9" s="15"/>
      <c r="B9" s="23" t="s">
        <v>62</v>
      </c>
      <c r="C9" s="37">
        <v>0</v>
      </c>
      <c r="D9" s="38">
        <f>SUM(C9*2)</f>
        <v>0</v>
      </c>
      <c r="E9" s="37">
        <f>SUM(C9*3)</f>
        <v>0</v>
      </c>
      <c r="F9" s="38">
        <f>SUM(C9*4)</f>
        <v>0</v>
      </c>
      <c r="G9" s="37">
        <f>SUM(C9*5)</f>
        <v>0</v>
      </c>
      <c r="H9" s="38">
        <f>SUM(C9*6)</f>
        <v>0</v>
      </c>
      <c r="I9" s="39">
        <f>SUM(C9*7)</f>
        <v>0</v>
      </c>
    </row>
    <row r="10" spans="1:9" ht="12.95" customHeight="1" x14ac:dyDescent="0.15">
      <c r="A10" s="15"/>
      <c r="B10" s="23" t="s">
        <v>63</v>
      </c>
      <c r="C10" s="37">
        <v>0</v>
      </c>
      <c r="D10" s="38">
        <f>SUM(C10*2)</f>
        <v>0</v>
      </c>
      <c r="E10" s="37">
        <f>SUM(C10*3)</f>
        <v>0</v>
      </c>
      <c r="F10" s="38">
        <f>SUM(C10*4)</f>
        <v>0</v>
      </c>
      <c r="G10" s="37">
        <f>SUM(C10*5)</f>
        <v>0</v>
      </c>
      <c r="H10" s="38">
        <f>SUM(C10*6)</f>
        <v>0</v>
      </c>
      <c r="I10" s="39">
        <f>SUM(C10*7)</f>
        <v>0</v>
      </c>
    </row>
    <row r="11" spans="1:9" ht="12.95" customHeight="1" x14ac:dyDescent="0.15">
      <c r="A11" s="15"/>
      <c r="B11" s="23" t="s">
        <v>27</v>
      </c>
      <c r="C11" s="37">
        <v>0</v>
      </c>
      <c r="D11" s="38">
        <f>SUM(C11*2)</f>
        <v>0</v>
      </c>
      <c r="E11" s="37">
        <f>SUM(C11*3)</f>
        <v>0</v>
      </c>
      <c r="F11" s="38">
        <f>SUM(C11*4)</f>
        <v>0</v>
      </c>
      <c r="G11" s="37">
        <f>SUM(C11*5)</f>
        <v>0</v>
      </c>
      <c r="H11" s="38">
        <f>SUM(C11*6)</f>
        <v>0</v>
      </c>
      <c r="I11" s="39">
        <f>SUM(C11*7)</f>
        <v>0</v>
      </c>
    </row>
    <row r="12" spans="1:9" ht="12.95" customHeight="1" x14ac:dyDescent="0.15">
      <c r="A12" s="15"/>
      <c r="B12" s="23" t="s">
        <v>70</v>
      </c>
      <c r="C12" s="37">
        <v>18</v>
      </c>
      <c r="D12" s="38">
        <f>SUM(C12*2)</f>
        <v>36</v>
      </c>
      <c r="E12" s="37">
        <f>SUM(C12*3)</f>
        <v>54</v>
      </c>
      <c r="F12" s="38">
        <f>SUM(C12*4)</f>
        <v>72</v>
      </c>
      <c r="G12" s="37">
        <f>SUM(C12*5)</f>
        <v>90</v>
      </c>
      <c r="H12" s="38">
        <f>SUM(C12*6)</f>
        <v>108</v>
      </c>
      <c r="I12" s="39">
        <f>SUM(C12*7)</f>
        <v>126</v>
      </c>
    </row>
    <row r="13" spans="1:9" ht="12.95" customHeight="1" x14ac:dyDescent="0.15">
      <c r="A13" s="15"/>
      <c r="B13" s="23" t="s">
        <v>10</v>
      </c>
      <c r="C13" s="37">
        <v>368</v>
      </c>
      <c r="D13" s="38">
        <v>368</v>
      </c>
      <c r="E13" s="37">
        <v>368</v>
      </c>
      <c r="F13" s="38">
        <v>368</v>
      </c>
      <c r="G13" s="37">
        <v>368</v>
      </c>
      <c r="H13" s="38">
        <v>368</v>
      </c>
      <c r="I13" s="39">
        <v>368</v>
      </c>
    </row>
    <row r="14" spans="1:9" ht="12.95" customHeight="1" x14ac:dyDescent="0.15">
      <c r="A14" s="15"/>
      <c r="B14" s="24" t="s">
        <v>9</v>
      </c>
      <c r="C14" s="40">
        <f t="shared" ref="C14:I14" si="0">SUM(C7:C13)</f>
        <v>921</v>
      </c>
      <c r="D14" s="41">
        <f t="shared" si="0"/>
        <v>1474</v>
      </c>
      <c r="E14" s="40">
        <f t="shared" si="0"/>
        <v>2027</v>
      </c>
      <c r="F14" s="41">
        <f t="shared" si="0"/>
        <v>2580</v>
      </c>
      <c r="G14" s="40">
        <f t="shared" si="0"/>
        <v>3133</v>
      </c>
      <c r="H14" s="41">
        <f t="shared" si="0"/>
        <v>3686</v>
      </c>
      <c r="I14" s="42">
        <f t="shared" si="0"/>
        <v>4239</v>
      </c>
    </row>
    <row r="15" spans="1:9" ht="12.95" customHeight="1" x14ac:dyDescent="0.15">
      <c r="A15" s="15"/>
      <c r="B15" s="7" t="s">
        <v>78</v>
      </c>
      <c r="C15" s="32">
        <f>ROUND((C14)*83/1000,0)</f>
        <v>76</v>
      </c>
      <c r="D15" s="32">
        <f>ROUND((D14)*83/1000,0)</f>
        <v>122</v>
      </c>
      <c r="E15" s="32">
        <f t="shared" ref="E15:I15" si="1">ROUND((E14)*83/1000,0)</f>
        <v>168</v>
      </c>
      <c r="F15" s="32">
        <f t="shared" si="1"/>
        <v>214</v>
      </c>
      <c r="G15" s="32">
        <f t="shared" si="1"/>
        <v>260</v>
      </c>
      <c r="H15" s="32">
        <f t="shared" si="1"/>
        <v>306</v>
      </c>
      <c r="I15" s="33">
        <f t="shared" si="1"/>
        <v>352</v>
      </c>
    </row>
    <row r="16" spans="1:9" ht="12.95" customHeight="1" x14ac:dyDescent="0.15">
      <c r="A16" s="15"/>
      <c r="B16" s="7" t="s">
        <v>76</v>
      </c>
      <c r="C16" s="32">
        <f>ROUND((C14)*27/1000,0)</f>
        <v>25</v>
      </c>
      <c r="D16" s="32">
        <f t="shared" ref="D16:I16" si="2">ROUND((D14)*27/1000,0)</f>
        <v>40</v>
      </c>
      <c r="E16" s="32">
        <f t="shared" si="2"/>
        <v>55</v>
      </c>
      <c r="F16" s="32">
        <f t="shared" si="2"/>
        <v>70</v>
      </c>
      <c r="G16" s="32">
        <f t="shared" si="2"/>
        <v>85</v>
      </c>
      <c r="H16" s="32">
        <f t="shared" si="2"/>
        <v>100</v>
      </c>
      <c r="I16" s="33">
        <f t="shared" si="2"/>
        <v>114</v>
      </c>
    </row>
    <row r="17" spans="1:9" ht="12.95" customHeight="1" x14ac:dyDescent="0.15">
      <c r="A17" s="15"/>
      <c r="B17" s="116" t="s">
        <v>77</v>
      </c>
      <c r="C17" s="32">
        <f>ROUND((C14)*16/1000,0)</f>
        <v>15</v>
      </c>
      <c r="D17" s="32">
        <f t="shared" ref="D17:H17" si="3">ROUND((D14)*16/1000,0)</f>
        <v>24</v>
      </c>
      <c r="E17" s="32">
        <f t="shared" si="3"/>
        <v>32</v>
      </c>
      <c r="F17" s="32">
        <f t="shared" si="3"/>
        <v>41</v>
      </c>
      <c r="G17" s="32">
        <f t="shared" si="3"/>
        <v>50</v>
      </c>
      <c r="H17" s="32">
        <f t="shared" si="3"/>
        <v>59</v>
      </c>
      <c r="I17" s="33">
        <f>ROUND((I14)*16/1000,0)</f>
        <v>68</v>
      </c>
    </row>
    <row r="18" spans="1:9" ht="12.95" customHeight="1" x14ac:dyDescent="0.15">
      <c r="A18" s="15"/>
      <c r="B18" s="10" t="s">
        <v>11</v>
      </c>
      <c r="C18" s="37">
        <f>ROUNDDOWN((C14+C15+C16+C17)*11.1,0)</f>
        <v>11510</v>
      </c>
      <c r="D18" s="37">
        <f>ROUNDDOWN((D14+D15+D16+D17)*11.1,0)</f>
        <v>18426</v>
      </c>
      <c r="E18" s="37">
        <f t="shared" ref="E18:H18" si="4">ROUNDDOWN((E14+E15+E16+E17)*11.1,0)</f>
        <v>25330</v>
      </c>
      <c r="F18" s="37">
        <f t="shared" si="4"/>
        <v>32245</v>
      </c>
      <c r="G18" s="37">
        <f t="shared" si="4"/>
        <v>39160</v>
      </c>
      <c r="H18" s="37">
        <f t="shared" si="4"/>
        <v>46076</v>
      </c>
      <c r="I18" s="39">
        <f>ROUNDDOWN((I14+I15+I16+I17)*11.1,0)</f>
        <v>52980</v>
      </c>
    </row>
    <row r="19" spans="1:9" ht="12.95" customHeight="1" x14ac:dyDescent="0.15">
      <c r="A19" s="15"/>
      <c r="B19" s="11" t="s">
        <v>64</v>
      </c>
      <c r="C19" s="37">
        <f>ROUNDDOWN(C18*0.7,0)</f>
        <v>8057</v>
      </c>
      <c r="D19" s="37">
        <f t="shared" ref="D19:I19" si="5">ROUNDDOWN(D18*0.7,0)</f>
        <v>12898</v>
      </c>
      <c r="E19" s="37">
        <f t="shared" si="5"/>
        <v>17731</v>
      </c>
      <c r="F19" s="37">
        <f t="shared" si="5"/>
        <v>22571</v>
      </c>
      <c r="G19" s="37">
        <f t="shared" si="5"/>
        <v>27412</v>
      </c>
      <c r="H19" s="37">
        <f t="shared" si="5"/>
        <v>32253</v>
      </c>
      <c r="I19" s="42">
        <f t="shared" si="5"/>
        <v>37086</v>
      </c>
    </row>
    <row r="20" spans="1:9" ht="12.95" customHeight="1" x14ac:dyDescent="0.15">
      <c r="A20" s="15"/>
      <c r="B20" s="93" t="s">
        <v>66</v>
      </c>
      <c r="C20" s="34">
        <f>C18-C19</f>
        <v>3453</v>
      </c>
      <c r="D20" s="34">
        <f t="shared" ref="D20:I20" si="6">D18-D19</f>
        <v>5528</v>
      </c>
      <c r="E20" s="34">
        <f t="shared" si="6"/>
        <v>7599</v>
      </c>
      <c r="F20" s="34">
        <f t="shared" si="6"/>
        <v>9674</v>
      </c>
      <c r="G20" s="34">
        <f t="shared" si="6"/>
        <v>11748</v>
      </c>
      <c r="H20" s="34">
        <f t="shared" si="6"/>
        <v>13823</v>
      </c>
      <c r="I20" s="36">
        <f t="shared" si="6"/>
        <v>15894</v>
      </c>
    </row>
    <row r="21" spans="1:9" ht="12.95" customHeight="1" x14ac:dyDescent="0.15">
      <c r="A21" s="15"/>
      <c r="B21" s="10" t="s">
        <v>13</v>
      </c>
      <c r="C21" s="37">
        <v>1330</v>
      </c>
      <c r="D21" s="37">
        <f>SUM(C21+420)</f>
        <v>1750</v>
      </c>
      <c r="E21" s="37">
        <f>SUM(D21+1750)</f>
        <v>3500</v>
      </c>
      <c r="F21" s="37">
        <f>SUM(E21+1750)</f>
        <v>5250</v>
      </c>
      <c r="G21" s="37">
        <f>SUM(F21+1750)</f>
        <v>7000</v>
      </c>
      <c r="H21" s="37">
        <f>SUM(G21+1750)</f>
        <v>8750</v>
      </c>
      <c r="I21" s="39">
        <f>SUM(H21+1750)</f>
        <v>10500</v>
      </c>
    </row>
    <row r="22" spans="1:9" ht="12.95" customHeight="1" x14ac:dyDescent="0.15">
      <c r="A22" s="15"/>
      <c r="B22" s="10" t="s">
        <v>14</v>
      </c>
      <c r="C22" s="37">
        <v>2100</v>
      </c>
      <c r="D22" s="37">
        <f>SUM(C22*2)</f>
        <v>4200</v>
      </c>
      <c r="E22" s="37">
        <f>SUM(C22*3)</f>
        <v>6300</v>
      </c>
      <c r="F22" s="37">
        <f>SUM(C22*4)</f>
        <v>8400</v>
      </c>
      <c r="G22" s="37">
        <f>SUM(C22*5)</f>
        <v>10500</v>
      </c>
      <c r="H22" s="37">
        <f>SUM(C22*6)</f>
        <v>12600</v>
      </c>
      <c r="I22" s="39">
        <f>SUM(C22*7)</f>
        <v>14700</v>
      </c>
    </row>
    <row r="23" spans="1:9" ht="12.95" customHeight="1" thickBot="1" x14ac:dyDescent="0.2">
      <c r="A23" s="15"/>
      <c r="B23" s="12" t="s">
        <v>15</v>
      </c>
      <c r="C23" s="88">
        <v>100</v>
      </c>
      <c r="D23" s="89">
        <v>100</v>
      </c>
      <c r="E23" s="88">
        <v>200</v>
      </c>
      <c r="F23" s="89">
        <v>300</v>
      </c>
      <c r="G23" s="88">
        <v>400</v>
      </c>
      <c r="H23" s="89">
        <v>500</v>
      </c>
      <c r="I23" s="90">
        <v>600</v>
      </c>
    </row>
    <row r="24" spans="1:9" s="66" customFormat="1" ht="18.75" customHeight="1" thickBot="1" x14ac:dyDescent="0.2">
      <c r="A24" s="62"/>
      <c r="B24" s="85" t="s">
        <v>16</v>
      </c>
      <c r="C24" s="86">
        <f>SUM(C20:C23)</f>
        <v>6983</v>
      </c>
      <c r="D24" s="86">
        <f t="shared" ref="D24:I24" si="7">SUM(D20:D23)</f>
        <v>11578</v>
      </c>
      <c r="E24" s="86">
        <f t="shared" si="7"/>
        <v>17599</v>
      </c>
      <c r="F24" s="86">
        <f t="shared" si="7"/>
        <v>23624</v>
      </c>
      <c r="G24" s="86">
        <f t="shared" si="7"/>
        <v>29648</v>
      </c>
      <c r="H24" s="86">
        <f t="shared" si="7"/>
        <v>35673</v>
      </c>
      <c r="I24" s="87">
        <f t="shared" si="7"/>
        <v>41694</v>
      </c>
    </row>
    <row r="25" spans="1:9" ht="31.5" customHeight="1" thickBot="1" x14ac:dyDescent="0.2">
      <c r="A25" s="2"/>
    </row>
    <row r="26" spans="1:9" ht="18" customHeight="1" x14ac:dyDescent="0.15">
      <c r="A26" s="14"/>
      <c r="B26" s="25" t="s">
        <v>18</v>
      </c>
      <c r="C26" s="13"/>
      <c r="D26" s="13"/>
      <c r="E26" s="13"/>
      <c r="F26" s="5"/>
      <c r="G26" s="5"/>
      <c r="H26" s="5"/>
      <c r="I26" s="6"/>
    </row>
    <row r="27" spans="1:9" ht="12.95" customHeight="1" x14ac:dyDescent="0.15">
      <c r="A27" s="91" t="s">
        <v>25</v>
      </c>
      <c r="B27" s="7" t="s">
        <v>0</v>
      </c>
      <c r="C27" s="4" t="s">
        <v>2</v>
      </c>
      <c r="D27" s="3" t="s">
        <v>3</v>
      </c>
      <c r="E27" s="4" t="s">
        <v>4</v>
      </c>
      <c r="F27" s="3" t="s">
        <v>5</v>
      </c>
      <c r="G27" s="4" t="s">
        <v>6</v>
      </c>
      <c r="H27" s="3" t="s">
        <v>7</v>
      </c>
      <c r="I27" s="8" t="s">
        <v>8</v>
      </c>
    </row>
    <row r="28" spans="1:9" ht="12.95" customHeight="1" x14ac:dyDescent="0.15">
      <c r="A28" s="31"/>
      <c r="B28" s="7" t="s">
        <v>1</v>
      </c>
      <c r="C28" s="32">
        <v>649</v>
      </c>
      <c r="D28" s="32">
        <f>SUM(C28*2)</f>
        <v>1298</v>
      </c>
      <c r="E28" s="32">
        <f>SUM(C28*3)</f>
        <v>1947</v>
      </c>
      <c r="F28" s="32">
        <f>SUM(C28*4)</f>
        <v>2596</v>
      </c>
      <c r="G28" s="32">
        <f>SUM(C28*5)</f>
        <v>3245</v>
      </c>
      <c r="H28" s="32">
        <f>SUM(C28*6)</f>
        <v>3894</v>
      </c>
      <c r="I28" s="33">
        <f>SUM(C28*7)</f>
        <v>4543</v>
      </c>
    </row>
    <row r="29" spans="1:9" ht="12.95" customHeight="1" x14ac:dyDescent="0.15">
      <c r="A29" s="15"/>
      <c r="B29" s="22" t="s">
        <v>40</v>
      </c>
      <c r="C29" s="34">
        <v>12</v>
      </c>
      <c r="D29" s="35">
        <v>24</v>
      </c>
      <c r="E29" s="34">
        <v>36</v>
      </c>
      <c r="F29" s="35">
        <v>48</v>
      </c>
      <c r="G29" s="34">
        <v>60</v>
      </c>
      <c r="H29" s="35">
        <v>72</v>
      </c>
      <c r="I29" s="36">
        <v>84</v>
      </c>
    </row>
    <row r="30" spans="1:9" ht="12.95" customHeight="1" x14ac:dyDescent="0.15">
      <c r="A30" s="15"/>
      <c r="B30" s="23" t="s">
        <v>62</v>
      </c>
      <c r="C30" s="37">
        <v>0</v>
      </c>
      <c r="D30" s="38">
        <f>SUM(C30*2)</f>
        <v>0</v>
      </c>
      <c r="E30" s="37">
        <f>SUM(C30*3)</f>
        <v>0</v>
      </c>
      <c r="F30" s="38">
        <f>SUM(C30*4)</f>
        <v>0</v>
      </c>
      <c r="G30" s="37">
        <f>SUM(C30*5)</f>
        <v>0</v>
      </c>
      <c r="H30" s="38">
        <f>SUM(C30*6)</f>
        <v>0</v>
      </c>
      <c r="I30" s="39">
        <f>SUM(C30*7)</f>
        <v>0</v>
      </c>
    </row>
    <row r="31" spans="1:9" ht="12.95" customHeight="1" x14ac:dyDescent="0.15">
      <c r="A31" s="15"/>
      <c r="B31" s="23" t="s">
        <v>63</v>
      </c>
      <c r="C31" s="37">
        <v>0</v>
      </c>
      <c r="D31" s="38">
        <f>SUM(C31*2)</f>
        <v>0</v>
      </c>
      <c r="E31" s="37">
        <f>SUM(C31*3)</f>
        <v>0</v>
      </c>
      <c r="F31" s="38">
        <f>SUM(C31*4)</f>
        <v>0</v>
      </c>
      <c r="G31" s="37">
        <f>SUM(C31*5)</f>
        <v>0</v>
      </c>
      <c r="H31" s="38">
        <f>SUM(C31*6)</f>
        <v>0</v>
      </c>
      <c r="I31" s="39">
        <f>SUM(C31*7)</f>
        <v>0</v>
      </c>
    </row>
    <row r="32" spans="1:9" ht="12.95" customHeight="1" x14ac:dyDescent="0.15">
      <c r="A32" s="15"/>
      <c r="B32" s="23" t="s">
        <v>27</v>
      </c>
      <c r="C32" s="37">
        <v>0</v>
      </c>
      <c r="D32" s="38">
        <f>SUM(C32*2)</f>
        <v>0</v>
      </c>
      <c r="E32" s="37">
        <f>SUM(C32*3)</f>
        <v>0</v>
      </c>
      <c r="F32" s="38">
        <f>SUM(C32*4)</f>
        <v>0</v>
      </c>
      <c r="G32" s="37">
        <f>SUM(C32*5)</f>
        <v>0</v>
      </c>
      <c r="H32" s="38">
        <f>SUM(C32*6)</f>
        <v>0</v>
      </c>
      <c r="I32" s="39">
        <f>SUM(C32*7)</f>
        <v>0</v>
      </c>
    </row>
    <row r="33" spans="1:9" ht="12.95" customHeight="1" x14ac:dyDescent="0.15">
      <c r="A33" s="15"/>
      <c r="B33" s="23" t="s">
        <v>70</v>
      </c>
      <c r="C33" s="37">
        <v>18</v>
      </c>
      <c r="D33" s="38">
        <f>SUM(C33*2)</f>
        <v>36</v>
      </c>
      <c r="E33" s="37">
        <f>SUM(C33*3)</f>
        <v>54</v>
      </c>
      <c r="F33" s="38">
        <f>SUM(C33*4)</f>
        <v>72</v>
      </c>
      <c r="G33" s="37">
        <f>SUM(C33*5)</f>
        <v>90</v>
      </c>
      <c r="H33" s="38">
        <f>SUM(C33*6)</f>
        <v>108</v>
      </c>
      <c r="I33" s="39">
        <f>SUM(C33*7)</f>
        <v>126</v>
      </c>
    </row>
    <row r="34" spans="1:9" ht="12.95" customHeight="1" x14ac:dyDescent="0.15">
      <c r="A34" s="15"/>
      <c r="B34" s="23" t="s">
        <v>10</v>
      </c>
      <c r="C34" s="37">
        <v>368</v>
      </c>
      <c r="D34" s="38">
        <v>368</v>
      </c>
      <c r="E34" s="37">
        <v>368</v>
      </c>
      <c r="F34" s="38">
        <v>368</v>
      </c>
      <c r="G34" s="37">
        <v>368</v>
      </c>
      <c r="H34" s="38">
        <v>368</v>
      </c>
      <c r="I34" s="39">
        <v>368</v>
      </c>
    </row>
    <row r="35" spans="1:9" ht="12.95" customHeight="1" x14ac:dyDescent="0.15">
      <c r="A35" s="15"/>
      <c r="B35" s="24" t="s">
        <v>9</v>
      </c>
      <c r="C35" s="40">
        <f t="shared" ref="C35:I35" si="8">SUM(C28:C34)</f>
        <v>1047</v>
      </c>
      <c r="D35" s="41">
        <f t="shared" si="8"/>
        <v>1726</v>
      </c>
      <c r="E35" s="40">
        <f t="shared" si="8"/>
        <v>2405</v>
      </c>
      <c r="F35" s="41">
        <f t="shared" si="8"/>
        <v>3084</v>
      </c>
      <c r="G35" s="40">
        <f t="shared" si="8"/>
        <v>3763</v>
      </c>
      <c r="H35" s="41">
        <f t="shared" si="8"/>
        <v>4442</v>
      </c>
      <c r="I35" s="42">
        <f t="shared" si="8"/>
        <v>5121</v>
      </c>
    </row>
    <row r="36" spans="1:9" ht="12.95" customHeight="1" x14ac:dyDescent="0.15">
      <c r="A36" s="15"/>
      <c r="B36" s="7" t="s">
        <v>78</v>
      </c>
      <c r="C36" s="32">
        <f>ROUND((C35)*83/1000,0)</f>
        <v>87</v>
      </c>
      <c r="D36" s="32">
        <f t="shared" ref="D36:I36" si="9">ROUND((D35)*83/1000,0)</f>
        <v>143</v>
      </c>
      <c r="E36" s="32">
        <f t="shared" si="9"/>
        <v>200</v>
      </c>
      <c r="F36" s="32">
        <f t="shared" si="9"/>
        <v>256</v>
      </c>
      <c r="G36" s="32">
        <f t="shared" si="9"/>
        <v>312</v>
      </c>
      <c r="H36" s="32">
        <f t="shared" si="9"/>
        <v>369</v>
      </c>
      <c r="I36" s="33">
        <f t="shared" si="9"/>
        <v>425</v>
      </c>
    </row>
    <row r="37" spans="1:9" ht="12.95" customHeight="1" x14ac:dyDescent="0.15">
      <c r="A37" s="15"/>
      <c r="B37" s="7" t="s">
        <v>76</v>
      </c>
      <c r="C37" s="32">
        <f>ROUND((C35)*27/1000,0)</f>
        <v>28</v>
      </c>
      <c r="D37" s="32">
        <f t="shared" ref="D37:I37" si="10">ROUND((D35)*27/1000,0)</f>
        <v>47</v>
      </c>
      <c r="E37" s="32">
        <f t="shared" si="10"/>
        <v>65</v>
      </c>
      <c r="F37" s="32">
        <f t="shared" si="10"/>
        <v>83</v>
      </c>
      <c r="G37" s="32">
        <f t="shared" si="10"/>
        <v>102</v>
      </c>
      <c r="H37" s="32">
        <f t="shared" si="10"/>
        <v>120</v>
      </c>
      <c r="I37" s="33">
        <f t="shared" si="10"/>
        <v>138</v>
      </c>
    </row>
    <row r="38" spans="1:9" ht="12.95" customHeight="1" x14ac:dyDescent="0.15">
      <c r="A38" s="15"/>
      <c r="B38" s="116" t="s">
        <v>77</v>
      </c>
      <c r="C38" s="32">
        <f>ROUND((C35)*16/1000,0)</f>
        <v>17</v>
      </c>
      <c r="D38" s="32">
        <f t="shared" ref="D38:I38" si="11">ROUND((D35)*16/1000,0)</f>
        <v>28</v>
      </c>
      <c r="E38" s="32">
        <f t="shared" si="11"/>
        <v>38</v>
      </c>
      <c r="F38" s="32">
        <f t="shared" si="11"/>
        <v>49</v>
      </c>
      <c r="G38" s="32">
        <f t="shared" si="11"/>
        <v>60</v>
      </c>
      <c r="H38" s="32">
        <f t="shared" si="11"/>
        <v>71</v>
      </c>
      <c r="I38" s="33">
        <f t="shared" si="11"/>
        <v>82</v>
      </c>
    </row>
    <row r="39" spans="1:9" ht="12.95" customHeight="1" x14ac:dyDescent="0.15">
      <c r="A39" s="15"/>
      <c r="B39" s="10" t="s">
        <v>11</v>
      </c>
      <c r="C39" s="37">
        <f>ROUNDDOWN((C35+C36+C37+C38)*11.1,0)</f>
        <v>13086</v>
      </c>
      <c r="D39" s="37">
        <f>ROUNDDOWN((D35+D36+D37+D38)*11.1,0)</f>
        <v>21578</v>
      </c>
      <c r="E39" s="37">
        <f t="shared" ref="E39:H39" si="12">ROUNDDOWN((E35+E36+E37+E38)*11.1,0)</f>
        <v>30058</v>
      </c>
      <c r="F39" s="37">
        <f t="shared" si="12"/>
        <v>38539</v>
      </c>
      <c r="G39" s="37">
        <f t="shared" si="12"/>
        <v>47030</v>
      </c>
      <c r="H39" s="37">
        <f t="shared" si="12"/>
        <v>55522</v>
      </c>
      <c r="I39" s="39">
        <f>ROUNDDOWN((I35+I36+I37+I38)*11.1,0)</f>
        <v>64002</v>
      </c>
    </row>
    <row r="40" spans="1:9" ht="12.95" customHeight="1" x14ac:dyDescent="0.15">
      <c r="A40" s="15"/>
      <c r="B40" s="11" t="s">
        <v>64</v>
      </c>
      <c r="C40" s="37">
        <f>ROUNDDOWN(C39*0.7,0)</f>
        <v>9160</v>
      </c>
      <c r="D40" s="37">
        <f t="shared" ref="D40:I40" si="13">ROUNDDOWN(D39*0.7,0)</f>
        <v>15104</v>
      </c>
      <c r="E40" s="37">
        <f t="shared" si="13"/>
        <v>21040</v>
      </c>
      <c r="F40" s="37">
        <f t="shared" si="13"/>
        <v>26977</v>
      </c>
      <c r="G40" s="37">
        <f t="shared" si="13"/>
        <v>32921</v>
      </c>
      <c r="H40" s="37">
        <f t="shared" si="13"/>
        <v>38865</v>
      </c>
      <c r="I40" s="42">
        <f t="shared" si="13"/>
        <v>44801</v>
      </c>
    </row>
    <row r="41" spans="1:9" ht="12.95" customHeight="1" x14ac:dyDescent="0.15">
      <c r="A41" s="15"/>
      <c r="B41" s="93" t="s">
        <v>66</v>
      </c>
      <c r="C41" s="34">
        <f>C39-C40</f>
        <v>3926</v>
      </c>
      <c r="D41" s="34">
        <f t="shared" ref="D41:I41" si="14">D39-D40</f>
        <v>6474</v>
      </c>
      <c r="E41" s="34">
        <f t="shared" si="14"/>
        <v>9018</v>
      </c>
      <c r="F41" s="34">
        <f t="shared" si="14"/>
        <v>11562</v>
      </c>
      <c r="G41" s="34">
        <f t="shared" si="14"/>
        <v>14109</v>
      </c>
      <c r="H41" s="34">
        <f t="shared" si="14"/>
        <v>16657</v>
      </c>
      <c r="I41" s="36">
        <f t="shared" si="14"/>
        <v>19201</v>
      </c>
    </row>
    <row r="42" spans="1:9" ht="12.95" customHeight="1" x14ac:dyDescent="0.15">
      <c r="A42" s="15"/>
      <c r="B42" s="10" t="s">
        <v>13</v>
      </c>
      <c r="C42" s="37">
        <v>1330</v>
      </c>
      <c r="D42" s="37">
        <f>SUM(C42+420)</f>
        <v>1750</v>
      </c>
      <c r="E42" s="37">
        <f>SUM(D42+1750)</f>
        <v>3500</v>
      </c>
      <c r="F42" s="37">
        <f>SUM(E42+1750)</f>
        <v>5250</v>
      </c>
      <c r="G42" s="37">
        <f>SUM(F42+1750)</f>
        <v>7000</v>
      </c>
      <c r="H42" s="37">
        <f>SUM(G42+1750)</f>
        <v>8750</v>
      </c>
      <c r="I42" s="39">
        <f>SUM(H42+1750)</f>
        <v>10500</v>
      </c>
    </row>
    <row r="43" spans="1:9" ht="12.95" customHeight="1" x14ac:dyDescent="0.15">
      <c r="A43" s="15"/>
      <c r="B43" s="10" t="s">
        <v>14</v>
      </c>
      <c r="C43" s="37">
        <v>2100</v>
      </c>
      <c r="D43" s="37">
        <f>SUM(C43*2)</f>
        <v>4200</v>
      </c>
      <c r="E43" s="37">
        <f>SUM(C43*3)</f>
        <v>6300</v>
      </c>
      <c r="F43" s="37">
        <f>SUM(C43*4)</f>
        <v>8400</v>
      </c>
      <c r="G43" s="37">
        <f>SUM(C43*5)</f>
        <v>10500</v>
      </c>
      <c r="H43" s="37">
        <f>SUM(C43*6)</f>
        <v>12600</v>
      </c>
      <c r="I43" s="39">
        <f>SUM(C43*7)</f>
        <v>14700</v>
      </c>
    </row>
    <row r="44" spans="1:9" ht="12.95" customHeight="1" thickBot="1" x14ac:dyDescent="0.2">
      <c r="A44" s="15"/>
      <c r="B44" s="12" t="s">
        <v>15</v>
      </c>
      <c r="C44" s="88">
        <v>100</v>
      </c>
      <c r="D44" s="89">
        <v>100</v>
      </c>
      <c r="E44" s="88">
        <v>200</v>
      </c>
      <c r="F44" s="89">
        <v>300</v>
      </c>
      <c r="G44" s="88">
        <v>400</v>
      </c>
      <c r="H44" s="89">
        <v>500</v>
      </c>
      <c r="I44" s="90">
        <v>600</v>
      </c>
    </row>
    <row r="45" spans="1:9" s="66" customFormat="1" ht="18.75" customHeight="1" thickBot="1" x14ac:dyDescent="0.2">
      <c r="A45" s="62"/>
      <c r="B45" s="63" t="s">
        <v>16</v>
      </c>
      <c r="C45" s="64">
        <f>SUM(C41:C44)</f>
        <v>7456</v>
      </c>
      <c r="D45" s="64">
        <f t="shared" ref="D45:I45" si="15">SUM(D41:D44)</f>
        <v>12524</v>
      </c>
      <c r="E45" s="64">
        <f t="shared" si="15"/>
        <v>19018</v>
      </c>
      <c r="F45" s="64">
        <f t="shared" si="15"/>
        <v>25512</v>
      </c>
      <c r="G45" s="64">
        <f t="shared" si="15"/>
        <v>32009</v>
      </c>
      <c r="H45" s="64">
        <f t="shared" si="15"/>
        <v>38507</v>
      </c>
      <c r="I45" s="65">
        <f t="shared" si="15"/>
        <v>45001</v>
      </c>
    </row>
    <row r="46" spans="1:9" s="1" customFormat="1" ht="18.75" customHeight="1" x14ac:dyDescent="0.15">
      <c r="B46" s="27"/>
      <c r="C46" s="28"/>
      <c r="D46" s="28"/>
      <c r="E46" s="28"/>
      <c r="F46" s="28"/>
      <c r="G46" s="28"/>
      <c r="H46" s="28"/>
      <c r="I46" s="28"/>
    </row>
    <row r="47" spans="1:9" ht="22.5" customHeight="1" x14ac:dyDescent="0.15">
      <c r="G47" s="118" t="s">
        <v>84</v>
      </c>
      <c r="H47" s="118"/>
      <c r="I47" s="118"/>
    </row>
    <row r="48" spans="1:9" ht="14.25" x14ac:dyDescent="0.15">
      <c r="A48" s="115" t="s">
        <v>65</v>
      </c>
      <c r="B48" s="1"/>
    </row>
    <row r="49" spans="1:9" ht="13.5" customHeight="1" thickBot="1" x14ac:dyDescent="0.2">
      <c r="A49" s="1"/>
      <c r="B49" s="1"/>
      <c r="H49" s="104" t="s">
        <v>43</v>
      </c>
      <c r="I49" s="104"/>
    </row>
    <row r="50" spans="1:9" ht="18" customHeight="1" thickBot="1" x14ac:dyDescent="0.2">
      <c r="A50" s="29"/>
      <c r="B50" s="25" t="s">
        <v>18</v>
      </c>
      <c r="C50" s="13"/>
      <c r="D50" s="13"/>
      <c r="E50" s="13"/>
      <c r="F50" s="5"/>
      <c r="G50" s="5"/>
      <c r="H50" s="5"/>
      <c r="I50" s="6"/>
    </row>
    <row r="51" spans="1:9" ht="12.95" customHeight="1" x14ac:dyDescent="0.15">
      <c r="A51" s="31" t="s">
        <v>19</v>
      </c>
      <c r="B51" s="19" t="s">
        <v>0</v>
      </c>
      <c r="C51" s="17" t="s">
        <v>2</v>
      </c>
      <c r="D51" s="16" t="s">
        <v>3</v>
      </c>
      <c r="E51" s="17" t="s">
        <v>4</v>
      </c>
      <c r="F51" s="16" t="s">
        <v>5</v>
      </c>
      <c r="G51" s="17" t="s">
        <v>6</v>
      </c>
      <c r="H51" s="16" t="s">
        <v>7</v>
      </c>
      <c r="I51" s="20" t="s">
        <v>8</v>
      </c>
    </row>
    <row r="52" spans="1:9" ht="12.95" customHeight="1" x14ac:dyDescent="0.15">
      <c r="A52" s="15"/>
      <c r="B52" s="21" t="s">
        <v>1</v>
      </c>
      <c r="C52" s="32">
        <v>696</v>
      </c>
      <c r="D52" s="32">
        <f>SUM(C52*2)</f>
        <v>1392</v>
      </c>
      <c r="E52" s="32">
        <f>SUM(C52*3)</f>
        <v>2088</v>
      </c>
      <c r="F52" s="43">
        <f>SUM(C52*4)</f>
        <v>2784</v>
      </c>
      <c r="G52" s="32">
        <f>SUM(C52*5)</f>
        <v>3480</v>
      </c>
      <c r="H52" s="43">
        <f>SUM(C52*6)</f>
        <v>4176</v>
      </c>
      <c r="I52" s="33">
        <f>SUM(C52*7)</f>
        <v>4872</v>
      </c>
    </row>
    <row r="53" spans="1:9" ht="12.95" customHeight="1" x14ac:dyDescent="0.15">
      <c r="A53" s="15"/>
      <c r="B53" s="22" t="s">
        <v>40</v>
      </c>
      <c r="C53" s="34">
        <v>12</v>
      </c>
      <c r="D53" s="35">
        <v>24</v>
      </c>
      <c r="E53" s="34">
        <v>36</v>
      </c>
      <c r="F53" s="35">
        <v>48</v>
      </c>
      <c r="G53" s="34">
        <v>60</v>
      </c>
      <c r="H53" s="35">
        <v>72</v>
      </c>
      <c r="I53" s="36">
        <v>84</v>
      </c>
    </row>
    <row r="54" spans="1:9" ht="12.95" customHeight="1" x14ac:dyDescent="0.15">
      <c r="A54" s="15"/>
      <c r="B54" s="23" t="s">
        <v>62</v>
      </c>
      <c r="C54" s="37">
        <v>4</v>
      </c>
      <c r="D54" s="38">
        <f>SUM(C54*2)</f>
        <v>8</v>
      </c>
      <c r="E54" s="37">
        <f>SUM(C54*3)</f>
        <v>12</v>
      </c>
      <c r="F54" s="38">
        <f>SUM(C54*4)</f>
        <v>16</v>
      </c>
      <c r="G54" s="37">
        <f>SUM(C54*5)</f>
        <v>20</v>
      </c>
      <c r="H54" s="38">
        <f>SUM(C54*6)</f>
        <v>24</v>
      </c>
      <c r="I54" s="39">
        <f>SUM(C54*7)</f>
        <v>28</v>
      </c>
    </row>
    <row r="55" spans="1:9" ht="12.95" customHeight="1" x14ac:dyDescent="0.15">
      <c r="A55" s="15"/>
      <c r="B55" s="23" t="s">
        <v>63</v>
      </c>
      <c r="C55" s="37">
        <v>8</v>
      </c>
      <c r="D55" s="38">
        <f>SUM(C55*2)</f>
        <v>16</v>
      </c>
      <c r="E55" s="37">
        <f>SUM(C55*3)</f>
        <v>24</v>
      </c>
      <c r="F55" s="38">
        <f>SUM(C55*4)</f>
        <v>32</v>
      </c>
      <c r="G55" s="37">
        <f>SUM(C55*5)</f>
        <v>40</v>
      </c>
      <c r="H55" s="38">
        <f>SUM(C55*6)</f>
        <v>48</v>
      </c>
      <c r="I55" s="39">
        <f>SUM(C55*7)</f>
        <v>56</v>
      </c>
    </row>
    <row r="56" spans="1:9" ht="12.95" customHeight="1" x14ac:dyDescent="0.15">
      <c r="A56" s="15"/>
      <c r="B56" s="23" t="s">
        <v>27</v>
      </c>
      <c r="C56" s="37">
        <v>18</v>
      </c>
      <c r="D56" s="38">
        <f>SUM(C56*2)</f>
        <v>36</v>
      </c>
      <c r="E56" s="37">
        <f>SUM(C56*3)</f>
        <v>54</v>
      </c>
      <c r="F56" s="38">
        <f>SUM(C56*4)</f>
        <v>72</v>
      </c>
      <c r="G56" s="37">
        <f>SUM(C56*5)</f>
        <v>90</v>
      </c>
      <c r="H56" s="38">
        <f>SUM(C56*6)</f>
        <v>108</v>
      </c>
      <c r="I56" s="39">
        <f>SUM(C56*7)</f>
        <v>126</v>
      </c>
    </row>
    <row r="57" spans="1:9" ht="12.95" customHeight="1" x14ac:dyDescent="0.15">
      <c r="A57" s="15"/>
      <c r="B57" s="23" t="s">
        <v>70</v>
      </c>
      <c r="C57" s="37">
        <v>18</v>
      </c>
      <c r="D57" s="38">
        <f>SUM(C57*2)</f>
        <v>36</v>
      </c>
      <c r="E57" s="37">
        <f>SUM(C57*3)</f>
        <v>54</v>
      </c>
      <c r="F57" s="38">
        <f>SUM(C57*4)</f>
        <v>72</v>
      </c>
      <c r="G57" s="37">
        <f>SUM(C57*5)</f>
        <v>90</v>
      </c>
      <c r="H57" s="38">
        <f>SUM(C57*6)</f>
        <v>108</v>
      </c>
      <c r="I57" s="39">
        <f>SUM(C57*7)</f>
        <v>126</v>
      </c>
    </row>
    <row r="58" spans="1:9" ht="12.95" customHeight="1" x14ac:dyDescent="0.15">
      <c r="A58" s="15"/>
      <c r="B58" s="23" t="s">
        <v>10</v>
      </c>
      <c r="C58" s="37">
        <v>368</v>
      </c>
      <c r="D58" s="37">
        <v>368</v>
      </c>
      <c r="E58" s="38">
        <v>368</v>
      </c>
      <c r="F58" s="37">
        <v>368</v>
      </c>
      <c r="G58" s="38">
        <v>368</v>
      </c>
      <c r="H58" s="37">
        <v>368</v>
      </c>
      <c r="I58" s="44">
        <v>368</v>
      </c>
    </row>
    <row r="59" spans="1:9" ht="12.95" customHeight="1" x14ac:dyDescent="0.15">
      <c r="A59" s="15"/>
      <c r="B59" s="24" t="s">
        <v>9</v>
      </c>
      <c r="C59" s="40">
        <f t="shared" ref="C59:I59" si="16">SUM(C52:C58)</f>
        <v>1124</v>
      </c>
      <c r="D59" s="41">
        <f t="shared" si="16"/>
        <v>1880</v>
      </c>
      <c r="E59" s="40">
        <f t="shared" si="16"/>
        <v>2636</v>
      </c>
      <c r="F59" s="41">
        <f t="shared" si="16"/>
        <v>3392</v>
      </c>
      <c r="G59" s="40">
        <f t="shared" si="16"/>
        <v>4148</v>
      </c>
      <c r="H59" s="41">
        <f t="shared" si="16"/>
        <v>4904</v>
      </c>
      <c r="I59" s="42">
        <f t="shared" si="16"/>
        <v>5660</v>
      </c>
    </row>
    <row r="60" spans="1:9" ht="12.95" customHeight="1" x14ac:dyDescent="0.15">
      <c r="A60" s="15"/>
      <c r="B60" s="7" t="s">
        <v>78</v>
      </c>
      <c r="C60" s="32">
        <f>ROUND((C59)*83/1000,0)</f>
        <v>93</v>
      </c>
      <c r="D60" s="32">
        <f t="shared" ref="D60:I60" si="17">ROUND((D59)*111/1000,0)</f>
        <v>209</v>
      </c>
      <c r="E60" s="32">
        <f t="shared" si="17"/>
        <v>293</v>
      </c>
      <c r="F60" s="32">
        <f t="shared" si="17"/>
        <v>377</v>
      </c>
      <c r="G60" s="32">
        <f t="shared" si="17"/>
        <v>460</v>
      </c>
      <c r="H60" s="32">
        <f t="shared" si="17"/>
        <v>544</v>
      </c>
      <c r="I60" s="33">
        <f t="shared" si="17"/>
        <v>628</v>
      </c>
    </row>
    <row r="61" spans="1:9" ht="12.95" customHeight="1" x14ac:dyDescent="0.15">
      <c r="A61" s="15"/>
      <c r="B61" s="7" t="s">
        <v>76</v>
      </c>
      <c r="C61" s="32">
        <f>ROUND((C59)*27/1000,0)</f>
        <v>30</v>
      </c>
      <c r="D61" s="32">
        <f t="shared" ref="D61:I61" si="18">ROUND((D59)*27/1000,0)</f>
        <v>51</v>
      </c>
      <c r="E61" s="32">
        <f t="shared" si="18"/>
        <v>71</v>
      </c>
      <c r="F61" s="32">
        <f t="shared" si="18"/>
        <v>92</v>
      </c>
      <c r="G61" s="32">
        <f t="shared" si="18"/>
        <v>112</v>
      </c>
      <c r="H61" s="32">
        <f t="shared" si="18"/>
        <v>132</v>
      </c>
      <c r="I61" s="33">
        <f t="shared" si="18"/>
        <v>153</v>
      </c>
    </row>
    <row r="62" spans="1:9" ht="12.95" customHeight="1" x14ac:dyDescent="0.15">
      <c r="A62" s="15"/>
      <c r="B62" s="116" t="s">
        <v>77</v>
      </c>
      <c r="C62" s="32">
        <f>ROUND((C59)*16/1000,0)</f>
        <v>18</v>
      </c>
      <c r="D62" s="32">
        <f t="shared" ref="D62:I62" si="19">ROUND((D59)*16/1000,0)</f>
        <v>30</v>
      </c>
      <c r="E62" s="32">
        <f t="shared" si="19"/>
        <v>42</v>
      </c>
      <c r="F62" s="32">
        <f t="shared" si="19"/>
        <v>54</v>
      </c>
      <c r="G62" s="32">
        <f t="shared" si="19"/>
        <v>66</v>
      </c>
      <c r="H62" s="32">
        <f t="shared" si="19"/>
        <v>78</v>
      </c>
      <c r="I62" s="33">
        <f t="shared" si="19"/>
        <v>91</v>
      </c>
    </row>
    <row r="63" spans="1:9" ht="12.95" customHeight="1" x14ac:dyDescent="0.15">
      <c r="A63" s="15"/>
      <c r="B63" s="10" t="s">
        <v>11</v>
      </c>
      <c r="C63" s="37">
        <f>ROUNDDOWN((C59+C60+C61+C62)*11.1,0)</f>
        <v>14041</v>
      </c>
      <c r="D63" s="37">
        <f>ROUNDDOWN((D59+D60+D61+D62)*11.1,0)</f>
        <v>24087</v>
      </c>
      <c r="E63" s="37">
        <f t="shared" ref="E63:H63" si="20">ROUNDDOWN((E59+E60+E61+E62)*11.1,0)</f>
        <v>33766</v>
      </c>
      <c r="F63" s="37">
        <f t="shared" si="20"/>
        <v>43456</v>
      </c>
      <c r="G63" s="37">
        <f t="shared" si="20"/>
        <v>53124</v>
      </c>
      <c r="H63" s="37">
        <f t="shared" si="20"/>
        <v>62803</v>
      </c>
      <c r="I63" s="39">
        <f>ROUNDDOWN((I59+I60+I61+I62)*11.1,0)</f>
        <v>72505</v>
      </c>
    </row>
    <row r="64" spans="1:9" ht="12.95" customHeight="1" x14ac:dyDescent="0.15">
      <c r="A64" s="15"/>
      <c r="B64" s="11" t="s">
        <v>64</v>
      </c>
      <c r="C64" s="37">
        <f>ROUNDDOWN(C63*0.7,0)</f>
        <v>9828</v>
      </c>
      <c r="D64" s="37">
        <f t="shared" ref="D64:I64" si="21">ROUNDDOWN(D63*0.7,0)</f>
        <v>16860</v>
      </c>
      <c r="E64" s="37">
        <f t="shared" si="21"/>
        <v>23636</v>
      </c>
      <c r="F64" s="37">
        <f t="shared" si="21"/>
        <v>30419</v>
      </c>
      <c r="G64" s="37">
        <f t="shared" si="21"/>
        <v>37186</v>
      </c>
      <c r="H64" s="37">
        <f t="shared" si="21"/>
        <v>43962</v>
      </c>
      <c r="I64" s="42">
        <f t="shared" si="21"/>
        <v>50753</v>
      </c>
    </row>
    <row r="65" spans="1:9" ht="12.95" customHeight="1" x14ac:dyDescent="0.15">
      <c r="A65" s="15"/>
      <c r="B65" s="93" t="s">
        <v>66</v>
      </c>
      <c r="C65" s="34">
        <f>C63-C64</f>
        <v>4213</v>
      </c>
      <c r="D65" s="34">
        <f t="shared" ref="D65:I65" si="22">D63-D64</f>
        <v>7227</v>
      </c>
      <c r="E65" s="34">
        <f t="shared" si="22"/>
        <v>10130</v>
      </c>
      <c r="F65" s="34">
        <f t="shared" si="22"/>
        <v>13037</v>
      </c>
      <c r="G65" s="34">
        <f t="shared" si="22"/>
        <v>15938</v>
      </c>
      <c r="H65" s="34">
        <f t="shared" si="22"/>
        <v>18841</v>
      </c>
      <c r="I65" s="36">
        <f t="shared" si="22"/>
        <v>21752</v>
      </c>
    </row>
    <row r="66" spans="1:9" ht="12.95" customHeight="1" x14ac:dyDescent="0.15">
      <c r="A66" s="15"/>
      <c r="B66" s="10" t="s">
        <v>13</v>
      </c>
      <c r="C66" s="37">
        <v>1330</v>
      </c>
      <c r="D66" s="37">
        <f>SUM(C66+420)</f>
        <v>1750</v>
      </c>
      <c r="E66" s="37">
        <f>SUM(D66+1750)</f>
        <v>3500</v>
      </c>
      <c r="F66" s="37">
        <f>SUM(E66+1750)</f>
        <v>5250</v>
      </c>
      <c r="G66" s="37">
        <f>SUM(F66+1750)</f>
        <v>7000</v>
      </c>
      <c r="H66" s="37">
        <f>SUM(G66+1750)</f>
        <v>8750</v>
      </c>
      <c r="I66" s="39">
        <f>SUM(H66+1750)</f>
        <v>10500</v>
      </c>
    </row>
    <row r="67" spans="1:9" ht="12.95" customHeight="1" x14ac:dyDescent="0.15">
      <c r="A67" s="15"/>
      <c r="B67" s="10" t="s">
        <v>14</v>
      </c>
      <c r="C67" s="37">
        <v>2100</v>
      </c>
      <c r="D67" s="37">
        <f>SUM(C67*2)</f>
        <v>4200</v>
      </c>
      <c r="E67" s="37">
        <f>SUM(C67*3)</f>
        <v>6300</v>
      </c>
      <c r="F67" s="37">
        <f>SUM(C67*4)</f>
        <v>8400</v>
      </c>
      <c r="G67" s="37">
        <f>SUM(C67*5)</f>
        <v>10500</v>
      </c>
      <c r="H67" s="37">
        <f>SUM(C67*6)</f>
        <v>12600</v>
      </c>
      <c r="I67" s="39">
        <f>SUM(C67*7)</f>
        <v>14700</v>
      </c>
    </row>
    <row r="68" spans="1:9" ht="12.95" customHeight="1" thickBot="1" x14ac:dyDescent="0.2">
      <c r="A68" s="15"/>
      <c r="B68" s="12" t="s">
        <v>15</v>
      </c>
      <c r="C68" s="88">
        <v>100</v>
      </c>
      <c r="D68" s="89">
        <v>100</v>
      </c>
      <c r="E68" s="88">
        <v>200</v>
      </c>
      <c r="F68" s="89">
        <v>300</v>
      </c>
      <c r="G68" s="88">
        <v>400</v>
      </c>
      <c r="H68" s="89">
        <v>500</v>
      </c>
      <c r="I68" s="90">
        <v>600</v>
      </c>
    </row>
    <row r="69" spans="1:9" s="66" customFormat="1" ht="18.75" customHeight="1" thickBot="1" x14ac:dyDescent="0.2">
      <c r="A69" s="62"/>
      <c r="B69" s="63" t="s">
        <v>16</v>
      </c>
      <c r="C69" s="64">
        <f>SUM(C65:C68)</f>
        <v>7743</v>
      </c>
      <c r="D69" s="64">
        <f t="shared" ref="D69:I69" si="23">SUM(D65:D68)</f>
        <v>13277</v>
      </c>
      <c r="E69" s="64">
        <f t="shared" si="23"/>
        <v>20130</v>
      </c>
      <c r="F69" s="64">
        <f t="shared" si="23"/>
        <v>26987</v>
      </c>
      <c r="G69" s="64">
        <f t="shared" si="23"/>
        <v>33838</v>
      </c>
      <c r="H69" s="64">
        <f t="shared" si="23"/>
        <v>40691</v>
      </c>
      <c r="I69" s="65">
        <f t="shared" si="23"/>
        <v>47552</v>
      </c>
    </row>
    <row r="70" spans="1:9" ht="25.5" customHeight="1" thickBot="1" x14ac:dyDescent="0.2">
      <c r="A70" s="2"/>
    </row>
    <row r="71" spans="1:9" ht="18" customHeight="1" thickBot="1" x14ac:dyDescent="0.2">
      <c r="A71" s="29"/>
      <c r="B71" s="25" t="s">
        <v>18</v>
      </c>
      <c r="C71" s="13"/>
      <c r="D71" s="13"/>
      <c r="E71" s="13"/>
      <c r="F71" s="5"/>
      <c r="G71" s="5"/>
      <c r="H71" s="5"/>
      <c r="I71" s="6"/>
    </row>
    <row r="72" spans="1:9" ht="12.95" customHeight="1" x14ac:dyDescent="0.15">
      <c r="A72" s="31" t="s">
        <v>20</v>
      </c>
      <c r="B72" s="19" t="s">
        <v>0</v>
      </c>
      <c r="C72" s="17" t="s">
        <v>2</v>
      </c>
      <c r="D72" s="16" t="s">
        <v>3</v>
      </c>
      <c r="E72" s="17" t="s">
        <v>4</v>
      </c>
      <c r="F72" s="16" t="s">
        <v>5</v>
      </c>
      <c r="G72" s="17" t="s">
        <v>6</v>
      </c>
      <c r="H72" s="16" t="s">
        <v>7</v>
      </c>
      <c r="I72" s="18" t="s">
        <v>8</v>
      </c>
    </row>
    <row r="73" spans="1:9" ht="12.95" customHeight="1" x14ac:dyDescent="0.15">
      <c r="A73" s="31"/>
      <c r="B73" s="7" t="s">
        <v>1</v>
      </c>
      <c r="C73" s="61">
        <v>764</v>
      </c>
      <c r="D73" s="43">
        <f>SUM(C73*2)</f>
        <v>1528</v>
      </c>
      <c r="E73" s="32">
        <f>SUM(C73*3)</f>
        <v>2292</v>
      </c>
      <c r="F73" s="43">
        <f>SUM(C73*4)</f>
        <v>3056</v>
      </c>
      <c r="G73" s="32">
        <f>SUM(C73*5)</f>
        <v>3820</v>
      </c>
      <c r="H73" s="43">
        <f>SUM(C73*6)</f>
        <v>4584</v>
      </c>
      <c r="I73" s="33">
        <f>SUM(C73*7)</f>
        <v>5348</v>
      </c>
    </row>
    <row r="74" spans="1:9" ht="12.95" customHeight="1" x14ac:dyDescent="0.15">
      <c r="A74" s="15"/>
      <c r="B74" s="22" t="s">
        <v>40</v>
      </c>
      <c r="C74" s="34">
        <v>12</v>
      </c>
      <c r="D74" s="35">
        <v>24</v>
      </c>
      <c r="E74" s="34">
        <v>36</v>
      </c>
      <c r="F74" s="35">
        <v>48</v>
      </c>
      <c r="G74" s="34">
        <v>60</v>
      </c>
      <c r="H74" s="35">
        <v>72</v>
      </c>
      <c r="I74" s="36">
        <v>84</v>
      </c>
    </row>
    <row r="75" spans="1:9" ht="12.95" customHeight="1" x14ac:dyDescent="0.15">
      <c r="A75" s="15"/>
      <c r="B75" s="23" t="s">
        <v>62</v>
      </c>
      <c r="C75" s="37">
        <v>4</v>
      </c>
      <c r="D75" s="38">
        <f>SUM(C75*2)</f>
        <v>8</v>
      </c>
      <c r="E75" s="37">
        <f>SUM(C75*3)</f>
        <v>12</v>
      </c>
      <c r="F75" s="38">
        <f>SUM(C75*4)</f>
        <v>16</v>
      </c>
      <c r="G75" s="37">
        <f>SUM(C75*5)</f>
        <v>20</v>
      </c>
      <c r="H75" s="38">
        <f>SUM(C75*6)</f>
        <v>24</v>
      </c>
      <c r="I75" s="39">
        <f>SUM(C75*7)</f>
        <v>28</v>
      </c>
    </row>
    <row r="76" spans="1:9" ht="12.95" customHeight="1" x14ac:dyDescent="0.15">
      <c r="A76" s="15"/>
      <c r="B76" s="23" t="s">
        <v>63</v>
      </c>
      <c r="C76" s="37">
        <v>8</v>
      </c>
      <c r="D76" s="38">
        <f>SUM(C76*2)</f>
        <v>16</v>
      </c>
      <c r="E76" s="37">
        <f>SUM(C76*3)</f>
        <v>24</v>
      </c>
      <c r="F76" s="38">
        <f>SUM(C76*4)</f>
        <v>32</v>
      </c>
      <c r="G76" s="37">
        <f>SUM(C76*5)</f>
        <v>40</v>
      </c>
      <c r="H76" s="38">
        <f>SUM(C76*6)</f>
        <v>48</v>
      </c>
      <c r="I76" s="39">
        <f>SUM(C76*7)</f>
        <v>56</v>
      </c>
    </row>
    <row r="77" spans="1:9" ht="12.95" customHeight="1" x14ac:dyDescent="0.15">
      <c r="A77" s="15"/>
      <c r="B77" s="23" t="s">
        <v>27</v>
      </c>
      <c r="C77" s="37">
        <v>18</v>
      </c>
      <c r="D77" s="38">
        <f>SUM(C77*2)</f>
        <v>36</v>
      </c>
      <c r="E77" s="37">
        <f>SUM(C77*3)</f>
        <v>54</v>
      </c>
      <c r="F77" s="38">
        <f>SUM(C77*4)</f>
        <v>72</v>
      </c>
      <c r="G77" s="37">
        <f>SUM(C77*5)</f>
        <v>90</v>
      </c>
      <c r="H77" s="38">
        <f>SUM(C77*6)</f>
        <v>108</v>
      </c>
      <c r="I77" s="39">
        <f>SUM(C77*7)</f>
        <v>126</v>
      </c>
    </row>
    <row r="78" spans="1:9" ht="12.95" customHeight="1" x14ac:dyDescent="0.15">
      <c r="A78" s="15"/>
      <c r="B78" s="23" t="s">
        <v>70</v>
      </c>
      <c r="C78" s="37">
        <v>18</v>
      </c>
      <c r="D78" s="38">
        <f>SUM(C78*2)</f>
        <v>36</v>
      </c>
      <c r="E78" s="37">
        <f>SUM(C78*3)</f>
        <v>54</v>
      </c>
      <c r="F78" s="38">
        <f>SUM(C78*4)</f>
        <v>72</v>
      </c>
      <c r="G78" s="37">
        <f>SUM(C78*5)</f>
        <v>90</v>
      </c>
      <c r="H78" s="38">
        <f>SUM(C78*6)</f>
        <v>108</v>
      </c>
      <c r="I78" s="39">
        <f>SUM(C78*7)</f>
        <v>126</v>
      </c>
    </row>
    <row r="79" spans="1:9" ht="12.95" customHeight="1" x14ac:dyDescent="0.15">
      <c r="A79" s="15"/>
      <c r="B79" s="23" t="s">
        <v>10</v>
      </c>
      <c r="C79" s="37">
        <v>368</v>
      </c>
      <c r="D79" s="38">
        <v>368</v>
      </c>
      <c r="E79" s="37">
        <v>368</v>
      </c>
      <c r="F79" s="38">
        <v>368</v>
      </c>
      <c r="G79" s="37">
        <v>368</v>
      </c>
      <c r="H79" s="38">
        <v>368</v>
      </c>
      <c r="I79" s="39">
        <v>368</v>
      </c>
    </row>
    <row r="80" spans="1:9" ht="12.95" customHeight="1" x14ac:dyDescent="0.15">
      <c r="A80" s="15"/>
      <c r="B80" s="24" t="s">
        <v>9</v>
      </c>
      <c r="C80" s="40">
        <f t="shared" ref="C80:I80" si="24">SUM(C73:C79)</f>
        <v>1192</v>
      </c>
      <c r="D80" s="41">
        <f t="shared" si="24"/>
        <v>2016</v>
      </c>
      <c r="E80" s="40">
        <f t="shared" si="24"/>
        <v>2840</v>
      </c>
      <c r="F80" s="41">
        <f t="shared" si="24"/>
        <v>3664</v>
      </c>
      <c r="G80" s="40">
        <f t="shared" si="24"/>
        <v>4488</v>
      </c>
      <c r="H80" s="41">
        <f t="shared" si="24"/>
        <v>5312</v>
      </c>
      <c r="I80" s="42">
        <f t="shared" si="24"/>
        <v>6136</v>
      </c>
    </row>
    <row r="81" spans="1:9" ht="12.95" customHeight="1" x14ac:dyDescent="0.15">
      <c r="A81" s="15"/>
      <c r="B81" s="7" t="s">
        <v>78</v>
      </c>
      <c r="C81" s="32">
        <f>ROUND((C80)*83/1000,0)</f>
        <v>99</v>
      </c>
      <c r="D81" s="32">
        <f t="shared" ref="D81:I81" si="25">ROUND((D80)*111/1000,0)</f>
        <v>224</v>
      </c>
      <c r="E81" s="32">
        <f t="shared" si="25"/>
        <v>315</v>
      </c>
      <c r="F81" s="32">
        <f t="shared" si="25"/>
        <v>407</v>
      </c>
      <c r="G81" s="32">
        <f t="shared" si="25"/>
        <v>498</v>
      </c>
      <c r="H81" s="32">
        <f t="shared" si="25"/>
        <v>590</v>
      </c>
      <c r="I81" s="33">
        <f t="shared" si="25"/>
        <v>681</v>
      </c>
    </row>
    <row r="82" spans="1:9" ht="12.95" customHeight="1" x14ac:dyDescent="0.15">
      <c r="A82" s="15"/>
      <c r="B82" s="7" t="s">
        <v>76</v>
      </c>
      <c r="C82" s="32">
        <f>ROUND((C80)*27/1000,0)</f>
        <v>32</v>
      </c>
      <c r="D82" s="32">
        <f t="shared" ref="D82:I82" si="26">ROUND((D80)*27/1000,0)</f>
        <v>54</v>
      </c>
      <c r="E82" s="32">
        <f t="shared" si="26"/>
        <v>77</v>
      </c>
      <c r="F82" s="32">
        <f t="shared" si="26"/>
        <v>99</v>
      </c>
      <c r="G82" s="32">
        <f t="shared" si="26"/>
        <v>121</v>
      </c>
      <c r="H82" s="32">
        <f t="shared" si="26"/>
        <v>143</v>
      </c>
      <c r="I82" s="33">
        <f t="shared" si="26"/>
        <v>166</v>
      </c>
    </row>
    <row r="83" spans="1:9" ht="12.95" customHeight="1" x14ac:dyDescent="0.15">
      <c r="A83" s="15"/>
      <c r="B83" s="116" t="s">
        <v>77</v>
      </c>
      <c r="C83" s="32">
        <f>ROUND((C80)*16/1000,0)</f>
        <v>19</v>
      </c>
      <c r="D83" s="32">
        <f t="shared" ref="D83:I83" si="27">ROUND((D80)*16/1000,0)</f>
        <v>32</v>
      </c>
      <c r="E83" s="32">
        <f t="shared" si="27"/>
        <v>45</v>
      </c>
      <c r="F83" s="32">
        <f t="shared" si="27"/>
        <v>59</v>
      </c>
      <c r="G83" s="32">
        <f t="shared" si="27"/>
        <v>72</v>
      </c>
      <c r="H83" s="32">
        <f t="shared" si="27"/>
        <v>85</v>
      </c>
      <c r="I83" s="33">
        <f t="shared" si="27"/>
        <v>98</v>
      </c>
    </row>
    <row r="84" spans="1:9" ht="12.95" customHeight="1" x14ac:dyDescent="0.15">
      <c r="A84" s="15"/>
      <c r="B84" s="10" t="s">
        <v>11</v>
      </c>
      <c r="C84" s="37">
        <f>ROUNDDOWN((C80+C81+C82+C83)*11.1,0)</f>
        <v>14896</v>
      </c>
      <c r="D84" s="37">
        <f>ROUNDDOWN((D80+D81+D82+D83)*11.1,0)</f>
        <v>25818</v>
      </c>
      <c r="E84" s="37">
        <f t="shared" ref="E84:H84" si="28">ROUNDDOWN((E80+E81+E82+E83)*11.1,0)</f>
        <v>36374</v>
      </c>
      <c r="F84" s="37">
        <f t="shared" si="28"/>
        <v>46941</v>
      </c>
      <c r="G84" s="37">
        <f t="shared" si="28"/>
        <v>57486</v>
      </c>
      <c r="H84" s="37">
        <f t="shared" si="28"/>
        <v>68043</v>
      </c>
      <c r="I84" s="39">
        <f>ROUNDDOWN((I80+I81+I82+I83)*11.1,0)</f>
        <v>78599</v>
      </c>
    </row>
    <row r="85" spans="1:9" ht="12.95" customHeight="1" x14ac:dyDescent="0.15">
      <c r="A85" s="15"/>
      <c r="B85" s="11" t="s">
        <v>64</v>
      </c>
      <c r="C85" s="37">
        <f>ROUNDDOWN(C84*0.7,0)</f>
        <v>10427</v>
      </c>
      <c r="D85" s="37">
        <f t="shared" ref="D85:I85" si="29">ROUNDDOWN(D84*0.7,0)</f>
        <v>18072</v>
      </c>
      <c r="E85" s="37">
        <f t="shared" si="29"/>
        <v>25461</v>
      </c>
      <c r="F85" s="37">
        <f t="shared" si="29"/>
        <v>32858</v>
      </c>
      <c r="G85" s="37">
        <f t="shared" si="29"/>
        <v>40240</v>
      </c>
      <c r="H85" s="37">
        <f t="shared" si="29"/>
        <v>47630</v>
      </c>
      <c r="I85" s="42">
        <f t="shared" si="29"/>
        <v>55019</v>
      </c>
    </row>
    <row r="86" spans="1:9" ht="12.95" customHeight="1" x14ac:dyDescent="0.15">
      <c r="A86" s="15"/>
      <c r="B86" s="93" t="s">
        <v>66</v>
      </c>
      <c r="C86" s="34">
        <f>C84-C85</f>
        <v>4469</v>
      </c>
      <c r="D86" s="34">
        <f t="shared" ref="D86:I86" si="30">D84-D85</f>
        <v>7746</v>
      </c>
      <c r="E86" s="34">
        <f t="shared" si="30"/>
        <v>10913</v>
      </c>
      <c r="F86" s="34">
        <f t="shared" si="30"/>
        <v>14083</v>
      </c>
      <c r="G86" s="34">
        <f t="shared" si="30"/>
        <v>17246</v>
      </c>
      <c r="H86" s="34">
        <f t="shared" si="30"/>
        <v>20413</v>
      </c>
      <c r="I86" s="36">
        <f t="shared" si="30"/>
        <v>23580</v>
      </c>
    </row>
    <row r="87" spans="1:9" ht="12.95" customHeight="1" x14ac:dyDescent="0.15">
      <c r="A87" s="15"/>
      <c r="B87" s="10" t="s">
        <v>13</v>
      </c>
      <c r="C87" s="37">
        <v>1330</v>
      </c>
      <c r="D87" s="37">
        <f>SUM(C87+420)</f>
        <v>1750</v>
      </c>
      <c r="E87" s="37">
        <f>SUM(D87+1750)</f>
        <v>3500</v>
      </c>
      <c r="F87" s="37">
        <f>SUM(E87+1750)</f>
        <v>5250</v>
      </c>
      <c r="G87" s="37">
        <f>SUM(F87+1750)</f>
        <v>7000</v>
      </c>
      <c r="H87" s="37">
        <f>SUM(G87+1750)</f>
        <v>8750</v>
      </c>
      <c r="I87" s="39">
        <f>SUM(H87+1750)</f>
        <v>10500</v>
      </c>
    </row>
    <row r="88" spans="1:9" ht="12.95" customHeight="1" x14ac:dyDescent="0.15">
      <c r="A88" s="15"/>
      <c r="B88" s="10" t="s">
        <v>14</v>
      </c>
      <c r="C88" s="37">
        <v>2100</v>
      </c>
      <c r="D88" s="37">
        <f>SUM(C88*2)</f>
        <v>4200</v>
      </c>
      <c r="E88" s="37">
        <f>SUM(C88*3)</f>
        <v>6300</v>
      </c>
      <c r="F88" s="37">
        <f>SUM(C88*4)</f>
        <v>8400</v>
      </c>
      <c r="G88" s="37">
        <f>SUM(C88*5)</f>
        <v>10500</v>
      </c>
      <c r="H88" s="37">
        <f>SUM(C88*6)</f>
        <v>12600</v>
      </c>
      <c r="I88" s="39">
        <f>SUM(C88*7)</f>
        <v>14700</v>
      </c>
    </row>
    <row r="89" spans="1:9" ht="12.95" customHeight="1" thickBot="1" x14ac:dyDescent="0.2">
      <c r="A89" s="15"/>
      <c r="B89" s="12" t="s">
        <v>15</v>
      </c>
      <c r="C89" s="88">
        <v>100</v>
      </c>
      <c r="D89" s="89">
        <v>100</v>
      </c>
      <c r="E89" s="88">
        <v>200</v>
      </c>
      <c r="F89" s="89">
        <v>300</v>
      </c>
      <c r="G89" s="88">
        <v>400</v>
      </c>
      <c r="H89" s="89">
        <v>500</v>
      </c>
      <c r="I89" s="90">
        <v>600</v>
      </c>
    </row>
    <row r="90" spans="1:9" s="66" customFormat="1" ht="18.75" customHeight="1" thickBot="1" x14ac:dyDescent="0.2">
      <c r="A90" s="62"/>
      <c r="B90" s="63" t="s">
        <v>16</v>
      </c>
      <c r="C90" s="64">
        <f>SUM(C86:C89)</f>
        <v>7999</v>
      </c>
      <c r="D90" s="64">
        <f t="shared" ref="D90:I90" si="31">SUM(D86:D89)</f>
        <v>13796</v>
      </c>
      <c r="E90" s="64">
        <f t="shared" si="31"/>
        <v>20913</v>
      </c>
      <c r="F90" s="64">
        <f t="shared" si="31"/>
        <v>28033</v>
      </c>
      <c r="G90" s="64">
        <f t="shared" si="31"/>
        <v>35146</v>
      </c>
      <c r="H90" s="64">
        <f t="shared" si="31"/>
        <v>42263</v>
      </c>
      <c r="I90" s="65">
        <f t="shared" si="31"/>
        <v>49380</v>
      </c>
    </row>
    <row r="91" spans="1:9" s="1" customFormat="1" ht="9" customHeight="1" x14ac:dyDescent="0.15">
      <c r="B91" s="27"/>
      <c r="C91" s="28"/>
      <c r="D91" s="28"/>
      <c r="E91" s="28"/>
      <c r="F91" s="28"/>
      <c r="G91" s="28"/>
      <c r="H91" s="28"/>
      <c r="I91" s="28"/>
    </row>
    <row r="92" spans="1:9" ht="13.5" customHeight="1" thickBot="1" x14ac:dyDescent="0.2">
      <c r="A92" s="1"/>
    </row>
    <row r="93" spans="1:9" ht="18" customHeight="1" thickBot="1" x14ac:dyDescent="0.2">
      <c r="A93" s="29"/>
      <c r="B93" s="25" t="s">
        <v>18</v>
      </c>
      <c r="C93" s="13"/>
      <c r="D93" s="13"/>
      <c r="E93" s="13"/>
      <c r="F93" s="5"/>
      <c r="G93" s="5"/>
      <c r="H93" s="5"/>
      <c r="I93" s="6"/>
    </row>
    <row r="94" spans="1:9" ht="12.95" customHeight="1" x14ac:dyDescent="0.15">
      <c r="A94" s="31" t="s">
        <v>21</v>
      </c>
      <c r="B94" s="19" t="s">
        <v>0</v>
      </c>
      <c r="C94" s="17" t="s">
        <v>2</v>
      </c>
      <c r="D94" s="16" t="s">
        <v>3</v>
      </c>
      <c r="E94" s="17" t="s">
        <v>4</v>
      </c>
      <c r="F94" s="16" t="s">
        <v>5</v>
      </c>
      <c r="G94" s="17" t="s">
        <v>6</v>
      </c>
      <c r="H94" s="16" t="s">
        <v>7</v>
      </c>
      <c r="I94" s="20" t="s">
        <v>8</v>
      </c>
    </row>
    <row r="95" spans="1:9" ht="12.95" customHeight="1" x14ac:dyDescent="0.15">
      <c r="A95" s="30"/>
      <c r="B95" s="7" t="s">
        <v>1</v>
      </c>
      <c r="C95" s="32">
        <v>838</v>
      </c>
      <c r="D95" s="43">
        <f>SUM(C95*2)</f>
        <v>1676</v>
      </c>
      <c r="E95" s="32">
        <f>SUM(C95*3)</f>
        <v>2514</v>
      </c>
      <c r="F95" s="43">
        <f>SUM(C95*4)</f>
        <v>3352</v>
      </c>
      <c r="G95" s="32">
        <f>SUM(C95*5)</f>
        <v>4190</v>
      </c>
      <c r="H95" s="43">
        <f>SUM(C95*6)</f>
        <v>5028</v>
      </c>
      <c r="I95" s="33">
        <f>SUM(C95*7)</f>
        <v>5866</v>
      </c>
    </row>
    <row r="96" spans="1:9" ht="12.95" customHeight="1" x14ac:dyDescent="0.15">
      <c r="A96" s="15"/>
      <c r="B96" s="22" t="s">
        <v>40</v>
      </c>
      <c r="C96" s="34">
        <v>12</v>
      </c>
      <c r="D96" s="35">
        <v>24</v>
      </c>
      <c r="E96" s="34">
        <v>36</v>
      </c>
      <c r="F96" s="35">
        <v>48</v>
      </c>
      <c r="G96" s="34">
        <v>60</v>
      </c>
      <c r="H96" s="35">
        <v>72</v>
      </c>
      <c r="I96" s="36">
        <v>84</v>
      </c>
    </row>
    <row r="97" spans="1:9" ht="12.95" customHeight="1" x14ac:dyDescent="0.15">
      <c r="A97" s="15"/>
      <c r="B97" s="23" t="s">
        <v>62</v>
      </c>
      <c r="C97" s="37">
        <v>4</v>
      </c>
      <c r="D97" s="38">
        <f>SUM(C97*2)</f>
        <v>8</v>
      </c>
      <c r="E97" s="37">
        <f>SUM(C97*3)</f>
        <v>12</v>
      </c>
      <c r="F97" s="38">
        <f>SUM(C97*4)</f>
        <v>16</v>
      </c>
      <c r="G97" s="37">
        <f>SUM(C97*5)</f>
        <v>20</v>
      </c>
      <c r="H97" s="38">
        <f>SUM(C97*6)</f>
        <v>24</v>
      </c>
      <c r="I97" s="39">
        <f>SUM(C97*7)</f>
        <v>28</v>
      </c>
    </row>
    <row r="98" spans="1:9" ht="12.95" customHeight="1" x14ac:dyDescent="0.15">
      <c r="A98" s="15"/>
      <c r="B98" s="23" t="s">
        <v>63</v>
      </c>
      <c r="C98" s="37">
        <v>8</v>
      </c>
      <c r="D98" s="38">
        <f>SUM(C98*2)</f>
        <v>16</v>
      </c>
      <c r="E98" s="37">
        <f>SUM(C98*3)</f>
        <v>24</v>
      </c>
      <c r="F98" s="38">
        <f>SUM(C98*4)</f>
        <v>32</v>
      </c>
      <c r="G98" s="37">
        <f>SUM(C98*5)</f>
        <v>40</v>
      </c>
      <c r="H98" s="38">
        <f>SUM(C98*6)</f>
        <v>48</v>
      </c>
      <c r="I98" s="39">
        <f>SUM(C98*7)</f>
        <v>56</v>
      </c>
    </row>
    <row r="99" spans="1:9" ht="12.95" customHeight="1" x14ac:dyDescent="0.15">
      <c r="A99" s="15"/>
      <c r="B99" s="23" t="s">
        <v>27</v>
      </c>
      <c r="C99" s="37">
        <v>18</v>
      </c>
      <c r="D99" s="38">
        <f>SUM(C99*2)</f>
        <v>36</v>
      </c>
      <c r="E99" s="37">
        <f>SUM(C99*3)</f>
        <v>54</v>
      </c>
      <c r="F99" s="38">
        <f>SUM(C99*4)</f>
        <v>72</v>
      </c>
      <c r="G99" s="37">
        <f>SUM(C99*5)</f>
        <v>90</v>
      </c>
      <c r="H99" s="38">
        <f>SUM(C99*6)</f>
        <v>108</v>
      </c>
      <c r="I99" s="39">
        <f>SUM(C99*7)</f>
        <v>126</v>
      </c>
    </row>
    <row r="100" spans="1:9" ht="12.95" customHeight="1" x14ac:dyDescent="0.15">
      <c r="A100" s="15"/>
      <c r="B100" s="23" t="s">
        <v>70</v>
      </c>
      <c r="C100" s="37">
        <v>18</v>
      </c>
      <c r="D100" s="38">
        <f>SUM(C100*2)</f>
        <v>36</v>
      </c>
      <c r="E100" s="37">
        <f>SUM(C100*3)</f>
        <v>54</v>
      </c>
      <c r="F100" s="38">
        <f>SUM(C100*4)</f>
        <v>72</v>
      </c>
      <c r="G100" s="37">
        <f>SUM(C100*5)</f>
        <v>90</v>
      </c>
      <c r="H100" s="38">
        <f>SUM(C100*6)</f>
        <v>108</v>
      </c>
      <c r="I100" s="39">
        <f>SUM(C100*7)</f>
        <v>126</v>
      </c>
    </row>
    <row r="101" spans="1:9" ht="12.95" customHeight="1" x14ac:dyDescent="0.15">
      <c r="A101" s="30"/>
      <c r="B101" s="23" t="s">
        <v>10</v>
      </c>
      <c r="C101" s="37">
        <v>368</v>
      </c>
      <c r="D101" s="38">
        <v>368</v>
      </c>
      <c r="E101" s="37">
        <v>368</v>
      </c>
      <c r="F101" s="38">
        <v>368</v>
      </c>
      <c r="G101" s="37">
        <v>368</v>
      </c>
      <c r="H101" s="38">
        <v>368</v>
      </c>
      <c r="I101" s="39">
        <v>368</v>
      </c>
    </row>
    <row r="102" spans="1:9" ht="12.95" customHeight="1" x14ac:dyDescent="0.15">
      <c r="A102" s="15"/>
      <c r="B102" s="24" t="s">
        <v>9</v>
      </c>
      <c r="C102" s="40">
        <f t="shared" ref="C102:I102" si="32">SUM(C95:C101)</f>
        <v>1266</v>
      </c>
      <c r="D102" s="41">
        <f t="shared" si="32"/>
        <v>2164</v>
      </c>
      <c r="E102" s="40">
        <f t="shared" si="32"/>
        <v>3062</v>
      </c>
      <c r="F102" s="41">
        <f t="shared" si="32"/>
        <v>3960</v>
      </c>
      <c r="G102" s="40">
        <f t="shared" si="32"/>
        <v>4858</v>
      </c>
      <c r="H102" s="41">
        <f t="shared" si="32"/>
        <v>5756</v>
      </c>
      <c r="I102" s="42">
        <f t="shared" si="32"/>
        <v>6654</v>
      </c>
    </row>
    <row r="103" spans="1:9" ht="12.95" customHeight="1" x14ac:dyDescent="0.15">
      <c r="A103" s="15"/>
      <c r="B103" s="7" t="s">
        <v>78</v>
      </c>
      <c r="C103" s="32">
        <f>ROUND((C102)*83/1000,0)</f>
        <v>105</v>
      </c>
      <c r="D103" s="32">
        <f t="shared" ref="D103:I103" si="33">ROUND((D102)*83/1000,0)</f>
        <v>180</v>
      </c>
      <c r="E103" s="32">
        <f t="shared" si="33"/>
        <v>254</v>
      </c>
      <c r="F103" s="32">
        <f t="shared" si="33"/>
        <v>329</v>
      </c>
      <c r="G103" s="32">
        <f t="shared" si="33"/>
        <v>403</v>
      </c>
      <c r="H103" s="32">
        <f t="shared" si="33"/>
        <v>478</v>
      </c>
      <c r="I103" s="33">
        <f t="shared" si="33"/>
        <v>552</v>
      </c>
    </row>
    <row r="104" spans="1:9" ht="12.95" customHeight="1" x14ac:dyDescent="0.15">
      <c r="A104" s="15"/>
      <c r="B104" s="7" t="s">
        <v>76</v>
      </c>
      <c r="C104" s="32">
        <f>ROUND((C102)*27/1000,0)</f>
        <v>34</v>
      </c>
      <c r="D104" s="32">
        <f t="shared" ref="D104:I104" si="34">ROUND((D102)*27/1000,0)</f>
        <v>58</v>
      </c>
      <c r="E104" s="32">
        <f t="shared" si="34"/>
        <v>83</v>
      </c>
      <c r="F104" s="32">
        <f t="shared" si="34"/>
        <v>107</v>
      </c>
      <c r="G104" s="32">
        <f t="shared" si="34"/>
        <v>131</v>
      </c>
      <c r="H104" s="32">
        <f t="shared" si="34"/>
        <v>155</v>
      </c>
      <c r="I104" s="33">
        <f t="shared" si="34"/>
        <v>180</v>
      </c>
    </row>
    <row r="105" spans="1:9" ht="12.95" customHeight="1" x14ac:dyDescent="0.15">
      <c r="A105" s="15"/>
      <c r="B105" s="116" t="s">
        <v>77</v>
      </c>
      <c r="C105" s="32">
        <f>ROUND((C102)*16/1000,0)</f>
        <v>20</v>
      </c>
      <c r="D105" s="32">
        <f t="shared" ref="D105:I105" si="35">ROUND((D102)*16/1000,0)</f>
        <v>35</v>
      </c>
      <c r="E105" s="32">
        <f t="shared" si="35"/>
        <v>49</v>
      </c>
      <c r="F105" s="32">
        <f t="shared" si="35"/>
        <v>63</v>
      </c>
      <c r="G105" s="32">
        <f t="shared" si="35"/>
        <v>78</v>
      </c>
      <c r="H105" s="32">
        <f t="shared" si="35"/>
        <v>92</v>
      </c>
      <c r="I105" s="33">
        <f t="shared" si="35"/>
        <v>106</v>
      </c>
    </row>
    <row r="106" spans="1:9" ht="12.95" customHeight="1" x14ac:dyDescent="0.15">
      <c r="A106" s="15"/>
      <c r="B106" s="10" t="s">
        <v>11</v>
      </c>
      <c r="C106" s="37">
        <f>ROUNDDOWN((C102+C103+C104+C105)*11.1,0)</f>
        <v>15817</v>
      </c>
      <c r="D106" s="37">
        <f>ROUNDDOWN((D102+D103+D104+D105)*11.1,0)</f>
        <v>27050</v>
      </c>
      <c r="E106" s="37">
        <f t="shared" ref="E106:H106" si="36">ROUNDDOWN((E102+E103+E104+E105)*11.1,0)</f>
        <v>38272</v>
      </c>
      <c r="F106" s="37">
        <f t="shared" si="36"/>
        <v>49494</v>
      </c>
      <c r="G106" s="37">
        <f t="shared" si="36"/>
        <v>60717</v>
      </c>
      <c r="H106" s="37">
        <f t="shared" si="36"/>
        <v>71939</v>
      </c>
      <c r="I106" s="39">
        <f>ROUNDDOWN((I102+I103+I104+I105)*11.1,0)</f>
        <v>83161</v>
      </c>
    </row>
    <row r="107" spans="1:9" ht="12.95" customHeight="1" x14ac:dyDescent="0.15">
      <c r="A107" s="15"/>
      <c r="B107" s="11" t="s">
        <v>64</v>
      </c>
      <c r="C107" s="37">
        <f>ROUNDDOWN(C106*0.7,0)</f>
        <v>11071</v>
      </c>
      <c r="D107" s="37">
        <f t="shared" ref="D107:I107" si="37">ROUNDDOWN(D106*0.7,0)</f>
        <v>18935</v>
      </c>
      <c r="E107" s="37">
        <f t="shared" si="37"/>
        <v>26790</v>
      </c>
      <c r="F107" s="37">
        <f t="shared" si="37"/>
        <v>34645</v>
      </c>
      <c r="G107" s="37">
        <f t="shared" si="37"/>
        <v>42501</v>
      </c>
      <c r="H107" s="37">
        <f t="shared" si="37"/>
        <v>50357</v>
      </c>
      <c r="I107" s="42">
        <f t="shared" si="37"/>
        <v>58212</v>
      </c>
    </row>
    <row r="108" spans="1:9" ht="12.95" customHeight="1" x14ac:dyDescent="0.15">
      <c r="A108" s="15"/>
      <c r="B108" s="93" t="s">
        <v>66</v>
      </c>
      <c r="C108" s="34">
        <f>C106-C107</f>
        <v>4746</v>
      </c>
      <c r="D108" s="34">
        <f t="shared" ref="D108:I108" si="38">D106-D107</f>
        <v>8115</v>
      </c>
      <c r="E108" s="34">
        <f t="shared" si="38"/>
        <v>11482</v>
      </c>
      <c r="F108" s="34">
        <f t="shared" si="38"/>
        <v>14849</v>
      </c>
      <c r="G108" s="34">
        <f t="shared" si="38"/>
        <v>18216</v>
      </c>
      <c r="H108" s="34">
        <f t="shared" si="38"/>
        <v>21582</v>
      </c>
      <c r="I108" s="36">
        <f t="shared" si="38"/>
        <v>24949</v>
      </c>
    </row>
    <row r="109" spans="1:9" ht="12.95" customHeight="1" x14ac:dyDescent="0.15">
      <c r="A109" s="30"/>
      <c r="B109" s="10" t="s">
        <v>13</v>
      </c>
      <c r="C109" s="37">
        <v>1330</v>
      </c>
      <c r="D109" s="37">
        <f>SUM(C109+420)</f>
        <v>1750</v>
      </c>
      <c r="E109" s="37">
        <f>SUM(D109+1750)</f>
        <v>3500</v>
      </c>
      <c r="F109" s="37">
        <f>SUM(E109+1750)</f>
        <v>5250</v>
      </c>
      <c r="G109" s="37">
        <f>SUM(F109+1750)</f>
        <v>7000</v>
      </c>
      <c r="H109" s="37">
        <f>SUM(G109+1750)</f>
        <v>8750</v>
      </c>
      <c r="I109" s="39">
        <f>SUM(H109+1750)</f>
        <v>10500</v>
      </c>
    </row>
    <row r="110" spans="1:9" ht="12.95" customHeight="1" x14ac:dyDescent="0.15">
      <c r="A110" s="30"/>
      <c r="B110" s="10" t="s">
        <v>14</v>
      </c>
      <c r="C110" s="37">
        <v>2100</v>
      </c>
      <c r="D110" s="37">
        <f>SUM(C110*2)</f>
        <v>4200</v>
      </c>
      <c r="E110" s="37">
        <f>SUM(C110*3)</f>
        <v>6300</v>
      </c>
      <c r="F110" s="37">
        <f>SUM(C110*4)</f>
        <v>8400</v>
      </c>
      <c r="G110" s="37">
        <f>SUM(C110*5)</f>
        <v>10500</v>
      </c>
      <c r="H110" s="37">
        <f>SUM(C110*6)</f>
        <v>12600</v>
      </c>
      <c r="I110" s="39">
        <f>SUM(C110*7)</f>
        <v>14700</v>
      </c>
    </row>
    <row r="111" spans="1:9" ht="12.95" customHeight="1" thickBot="1" x14ac:dyDescent="0.2">
      <c r="A111" s="30"/>
      <c r="B111" s="12" t="s">
        <v>15</v>
      </c>
      <c r="C111" s="88">
        <v>100</v>
      </c>
      <c r="D111" s="89">
        <v>100</v>
      </c>
      <c r="E111" s="88">
        <v>200</v>
      </c>
      <c r="F111" s="89">
        <v>300</v>
      </c>
      <c r="G111" s="88">
        <v>400</v>
      </c>
      <c r="H111" s="89">
        <v>500</v>
      </c>
      <c r="I111" s="90">
        <v>600</v>
      </c>
    </row>
    <row r="112" spans="1:9" s="66" customFormat="1" ht="18.75" customHeight="1" thickBot="1" x14ac:dyDescent="0.2">
      <c r="A112" s="62"/>
      <c r="B112" s="63" t="s">
        <v>16</v>
      </c>
      <c r="C112" s="64">
        <f t="shared" ref="C112:I112" si="39">SUM(C108:C111)</f>
        <v>8276</v>
      </c>
      <c r="D112" s="64">
        <f t="shared" si="39"/>
        <v>14165</v>
      </c>
      <c r="E112" s="64">
        <f t="shared" si="39"/>
        <v>21482</v>
      </c>
      <c r="F112" s="64">
        <f t="shared" si="39"/>
        <v>28799</v>
      </c>
      <c r="G112" s="64">
        <f t="shared" si="39"/>
        <v>36116</v>
      </c>
      <c r="H112" s="64">
        <f t="shared" si="39"/>
        <v>43432</v>
      </c>
      <c r="I112" s="65">
        <f t="shared" si="39"/>
        <v>50749</v>
      </c>
    </row>
    <row r="113" spans="1:9" ht="37.5" customHeight="1" thickBot="1" x14ac:dyDescent="0.2">
      <c r="A113" s="2"/>
    </row>
    <row r="114" spans="1:9" ht="18" customHeight="1" thickBot="1" x14ac:dyDescent="0.2">
      <c r="A114" s="29"/>
      <c r="B114" s="25" t="s">
        <v>18</v>
      </c>
      <c r="C114" s="13"/>
      <c r="D114" s="13"/>
      <c r="E114" s="13"/>
      <c r="F114" s="5"/>
      <c r="G114" s="5"/>
      <c r="H114" s="5"/>
      <c r="I114" s="6"/>
    </row>
    <row r="115" spans="1:9" ht="12.95" customHeight="1" x14ac:dyDescent="0.15">
      <c r="A115" s="31" t="s">
        <v>22</v>
      </c>
      <c r="B115" s="19" t="s">
        <v>0</v>
      </c>
      <c r="C115" s="17" t="s">
        <v>2</v>
      </c>
      <c r="D115" s="16" t="s">
        <v>3</v>
      </c>
      <c r="E115" s="17" t="s">
        <v>4</v>
      </c>
      <c r="F115" s="16" t="s">
        <v>5</v>
      </c>
      <c r="G115" s="17" t="s">
        <v>6</v>
      </c>
      <c r="H115" s="16" t="s">
        <v>7</v>
      </c>
      <c r="I115" s="18" t="s">
        <v>8</v>
      </c>
    </row>
    <row r="116" spans="1:9" ht="12.95" customHeight="1" x14ac:dyDescent="0.15">
      <c r="A116" s="31"/>
      <c r="B116" s="21" t="s">
        <v>1</v>
      </c>
      <c r="C116" s="61">
        <v>908</v>
      </c>
      <c r="D116" s="43">
        <f>SUM(C116*2)</f>
        <v>1816</v>
      </c>
      <c r="E116" s="32">
        <f>SUM(C116*3)</f>
        <v>2724</v>
      </c>
      <c r="F116" s="43">
        <f>SUM(C116*4)</f>
        <v>3632</v>
      </c>
      <c r="G116" s="32">
        <f>SUM(C116*5)</f>
        <v>4540</v>
      </c>
      <c r="H116" s="43">
        <f>SUM(C116*6)</f>
        <v>5448</v>
      </c>
      <c r="I116" s="33">
        <f>SUM(C116*7)</f>
        <v>6356</v>
      </c>
    </row>
    <row r="117" spans="1:9" ht="12.95" customHeight="1" x14ac:dyDescent="0.15">
      <c r="A117" s="15"/>
      <c r="B117" s="22" t="s">
        <v>40</v>
      </c>
      <c r="C117" s="34">
        <v>12</v>
      </c>
      <c r="D117" s="35">
        <v>24</v>
      </c>
      <c r="E117" s="34">
        <v>36</v>
      </c>
      <c r="F117" s="35">
        <v>48</v>
      </c>
      <c r="G117" s="34">
        <v>60</v>
      </c>
      <c r="H117" s="35">
        <v>72</v>
      </c>
      <c r="I117" s="36">
        <v>84</v>
      </c>
    </row>
    <row r="118" spans="1:9" ht="12.95" customHeight="1" x14ac:dyDescent="0.15">
      <c r="A118" s="15"/>
      <c r="B118" s="23" t="s">
        <v>62</v>
      </c>
      <c r="C118" s="37">
        <v>4</v>
      </c>
      <c r="D118" s="38">
        <f>SUM(C118*2)</f>
        <v>8</v>
      </c>
      <c r="E118" s="37">
        <f>SUM(C118*3)</f>
        <v>12</v>
      </c>
      <c r="F118" s="38">
        <f>SUM(C118*4)</f>
        <v>16</v>
      </c>
      <c r="G118" s="37">
        <f>SUM(C118*5)</f>
        <v>20</v>
      </c>
      <c r="H118" s="38">
        <f>SUM(C118*6)</f>
        <v>24</v>
      </c>
      <c r="I118" s="39">
        <f>SUM(C118*7)</f>
        <v>28</v>
      </c>
    </row>
    <row r="119" spans="1:9" ht="12.95" customHeight="1" x14ac:dyDescent="0.15">
      <c r="A119" s="15"/>
      <c r="B119" s="23" t="s">
        <v>63</v>
      </c>
      <c r="C119" s="37">
        <v>8</v>
      </c>
      <c r="D119" s="38">
        <f>SUM(C119*2)</f>
        <v>16</v>
      </c>
      <c r="E119" s="37">
        <f>SUM(C119*3)</f>
        <v>24</v>
      </c>
      <c r="F119" s="38">
        <f>SUM(C119*4)</f>
        <v>32</v>
      </c>
      <c r="G119" s="37">
        <f>SUM(C119*5)</f>
        <v>40</v>
      </c>
      <c r="H119" s="38">
        <f>SUM(C119*6)</f>
        <v>48</v>
      </c>
      <c r="I119" s="39">
        <f>SUM(C119*7)</f>
        <v>56</v>
      </c>
    </row>
    <row r="120" spans="1:9" ht="12.95" customHeight="1" x14ac:dyDescent="0.15">
      <c r="A120" s="15"/>
      <c r="B120" s="23" t="s">
        <v>27</v>
      </c>
      <c r="C120" s="37">
        <v>18</v>
      </c>
      <c r="D120" s="38">
        <f>SUM(C120*2)</f>
        <v>36</v>
      </c>
      <c r="E120" s="37">
        <f>SUM(C120*3)</f>
        <v>54</v>
      </c>
      <c r="F120" s="38">
        <f>SUM(C120*4)</f>
        <v>72</v>
      </c>
      <c r="G120" s="37">
        <f>SUM(C120*5)</f>
        <v>90</v>
      </c>
      <c r="H120" s="38">
        <f>SUM(C120*6)</f>
        <v>108</v>
      </c>
      <c r="I120" s="39">
        <f>SUM(C120*7)</f>
        <v>126</v>
      </c>
    </row>
    <row r="121" spans="1:9" ht="12.95" customHeight="1" x14ac:dyDescent="0.15">
      <c r="A121" s="15"/>
      <c r="B121" s="23" t="s">
        <v>70</v>
      </c>
      <c r="C121" s="37">
        <v>18</v>
      </c>
      <c r="D121" s="38">
        <f>SUM(C121*2)</f>
        <v>36</v>
      </c>
      <c r="E121" s="37">
        <f>SUM(C121*3)</f>
        <v>54</v>
      </c>
      <c r="F121" s="38">
        <f>SUM(C121*4)</f>
        <v>72</v>
      </c>
      <c r="G121" s="37">
        <f>SUM(C121*5)</f>
        <v>90</v>
      </c>
      <c r="H121" s="38">
        <f>SUM(C121*6)</f>
        <v>108</v>
      </c>
      <c r="I121" s="39">
        <f>SUM(C121*7)</f>
        <v>126</v>
      </c>
    </row>
    <row r="122" spans="1:9" ht="12.95" customHeight="1" x14ac:dyDescent="0.15">
      <c r="A122" s="15"/>
      <c r="B122" s="26" t="s">
        <v>10</v>
      </c>
      <c r="C122" s="46">
        <v>368</v>
      </c>
      <c r="D122" s="38">
        <v>368</v>
      </c>
      <c r="E122" s="37">
        <v>368</v>
      </c>
      <c r="F122" s="38">
        <v>368</v>
      </c>
      <c r="G122" s="37">
        <v>368</v>
      </c>
      <c r="H122" s="38">
        <v>368</v>
      </c>
      <c r="I122" s="39">
        <v>368</v>
      </c>
    </row>
    <row r="123" spans="1:9" ht="12.95" customHeight="1" x14ac:dyDescent="0.15">
      <c r="A123" s="15"/>
      <c r="B123" s="24" t="s">
        <v>9</v>
      </c>
      <c r="C123" s="40">
        <f t="shared" ref="C123:I123" si="40">SUM(C116:C122)</f>
        <v>1336</v>
      </c>
      <c r="D123" s="41">
        <f t="shared" si="40"/>
        <v>2304</v>
      </c>
      <c r="E123" s="40">
        <f t="shared" si="40"/>
        <v>3272</v>
      </c>
      <c r="F123" s="41">
        <f t="shared" si="40"/>
        <v>4240</v>
      </c>
      <c r="G123" s="40">
        <f t="shared" si="40"/>
        <v>5208</v>
      </c>
      <c r="H123" s="41">
        <f t="shared" si="40"/>
        <v>6176</v>
      </c>
      <c r="I123" s="42">
        <f t="shared" si="40"/>
        <v>7144</v>
      </c>
    </row>
    <row r="124" spans="1:9" ht="12.95" customHeight="1" x14ac:dyDescent="0.15">
      <c r="A124" s="15"/>
      <c r="B124" s="7" t="s">
        <v>78</v>
      </c>
      <c r="C124" s="32">
        <f>ROUND((C123)*83/1000,0)</f>
        <v>111</v>
      </c>
      <c r="D124" s="32">
        <f t="shared" ref="D124:I124" si="41">ROUND((D123)*83/1000,0)</f>
        <v>191</v>
      </c>
      <c r="E124" s="32">
        <f t="shared" si="41"/>
        <v>272</v>
      </c>
      <c r="F124" s="32">
        <f t="shared" si="41"/>
        <v>352</v>
      </c>
      <c r="G124" s="32">
        <f t="shared" si="41"/>
        <v>432</v>
      </c>
      <c r="H124" s="32">
        <f t="shared" si="41"/>
        <v>513</v>
      </c>
      <c r="I124" s="33">
        <f t="shared" si="41"/>
        <v>593</v>
      </c>
    </row>
    <row r="125" spans="1:9" ht="12.95" customHeight="1" x14ac:dyDescent="0.15">
      <c r="A125" s="15"/>
      <c r="B125" s="7" t="s">
        <v>76</v>
      </c>
      <c r="C125" s="32">
        <f>ROUND((C123)*27/1000,0)</f>
        <v>36</v>
      </c>
      <c r="D125" s="32">
        <f t="shared" ref="D125:I125" si="42">ROUND((D123)*27/1000,0)</f>
        <v>62</v>
      </c>
      <c r="E125" s="32">
        <f t="shared" si="42"/>
        <v>88</v>
      </c>
      <c r="F125" s="32">
        <f t="shared" si="42"/>
        <v>114</v>
      </c>
      <c r="G125" s="32">
        <f t="shared" si="42"/>
        <v>141</v>
      </c>
      <c r="H125" s="32">
        <f t="shared" si="42"/>
        <v>167</v>
      </c>
      <c r="I125" s="33">
        <f t="shared" si="42"/>
        <v>193</v>
      </c>
    </row>
    <row r="126" spans="1:9" ht="12.95" customHeight="1" x14ac:dyDescent="0.15">
      <c r="A126" s="15"/>
      <c r="B126" s="116" t="s">
        <v>77</v>
      </c>
      <c r="C126" s="32">
        <f>ROUND((C123)*16/1000,0)</f>
        <v>21</v>
      </c>
      <c r="D126" s="32">
        <f t="shared" ref="D126:H126" si="43">ROUND((D123)*16/1000,0)</f>
        <v>37</v>
      </c>
      <c r="E126" s="32">
        <f t="shared" si="43"/>
        <v>52</v>
      </c>
      <c r="F126" s="32">
        <f t="shared" si="43"/>
        <v>68</v>
      </c>
      <c r="G126" s="32">
        <f t="shared" si="43"/>
        <v>83</v>
      </c>
      <c r="H126" s="32">
        <f t="shared" si="43"/>
        <v>99</v>
      </c>
      <c r="I126" s="33">
        <f>ROUND((I123)*16/1000,0)</f>
        <v>114</v>
      </c>
    </row>
    <row r="127" spans="1:9" ht="12.95" customHeight="1" x14ac:dyDescent="0.15">
      <c r="A127" s="15"/>
      <c r="B127" s="10" t="s">
        <v>11</v>
      </c>
      <c r="C127" s="37">
        <f>ROUNDDOWN((C123+C124+C125+C126)*11.1,0)</f>
        <v>16694</v>
      </c>
      <c r="D127" s="37">
        <f>ROUNDDOWN((D123+D124+D125+D126)*11.1,0)</f>
        <v>28793</v>
      </c>
      <c r="E127" s="37">
        <f t="shared" ref="E127:H127" si="44">ROUNDDOWN((E123+E124+E125+E126)*11.1,0)</f>
        <v>40892</v>
      </c>
      <c r="F127" s="37">
        <f t="shared" si="44"/>
        <v>52991</v>
      </c>
      <c r="G127" s="37">
        <f t="shared" si="44"/>
        <v>65090</v>
      </c>
      <c r="H127" s="37">
        <f t="shared" si="44"/>
        <v>77200</v>
      </c>
      <c r="I127" s="39">
        <f>ROUNDDOWN((I123+I124+I125+I126)*11.1,0)</f>
        <v>89288</v>
      </c>
    </row>
    <row r="128" spans="1:9" ht="12.95" customHeight="1" x14ac:dyDescent="0.15">
      <c r="A128" s="15"/>
      <c r="B128" s="11" t="s">
        <v>64</v>
      </c>
      <c r="C128" s="37">
        <f>ROUNDDOWN(C127*0.7,0)</f>
        <v>11685</v>
      </c>
      <c r="D128" s="37">
        <f t="shared" ref="D128:I128" si="45">ROUNDDOWN(D127*0.7,0)</f>
        <v>20155</v>
      </c>
      <c r="E128" s="37">
        <f t="shared" si="45"/>
        <v>28624</v>
      </c>
      <c r="F128" s="37">
        <f t="shared" si="45"/>
        <v>37093</v>
      </c>
      <c r="G128" s="37">
        <f t="shared" si="45"/>
        <v>45563</v>
      </c>
      <c r="H128" s="37">
        <f t="shared" si="45"/>
        <v>54040</v>
      </c>
      <c r="I128" s="42">
        <f t="shared" si="45"/>
        <v>62501</v>
      </c>
    </row>
    <row r="129" spans="1:9" ht="12.95" customHeight="1" x14ac:dyDescent="0.15">
      <c r="A129" s="15"/>
      <c r="B129" s="93" t="s">
        <v>66</v>
      </c>
      <c r="C129" s="34">
        <f>C127-C128</f>
        <v>5009</v>
      </c>
      <c r="D129" s="34">
        <f t="shared" ref="D129:I129" si="46">D127-D128</f>
        <v>8638</v>
      </c>
      <c r="E129" s="34">
        <f t="shared" si="46"/>
        <v>12268</v>
      </c>
      <c r="F129" s="34">
        <f t="shared" si="46"/>
        <v>15898</v>
      </c>
      <c r="G129" s="34">
        <f t="shared" si="46"/>
        <v>19527</v>
      </c>
      <c r="H129" s="34">
        <f t="shared" si="46"/>
        <v>23160</v>
      </c>
      <c r="I129" s="36">
        <f t="shared" si="46"/>
        <v>26787</v>
      </c>
    </row>
    <row r="130" spans="1:9" ht="12.95" customHeight="1" x14ac:dyDescent="0.15">
      <c r="A130" s="15"/>
      <c r="B130" s="10" t="s">
        <v>13</v>
      </c>
      <c r="C130" s="37">
        <v>1330</v>
      </c>
      <c r="D130" s="37">
        <f>SUM(C130+420)</f>
        <v>1750</v>
      </c>
      <c r="E130" s="37">
        <f>SUM(D130+1750)</f>
        <v>3500</v>
      </c>
      <c r="F130" s="37">
        <f>SUM(E130+1750)</f>
        <v>5250</v>
      </c>
      <c r="G130" s="37">
        <f>SUM(F130+1750)</f>
        <v>7000</v>
      </c>
      <c r="H130" s="37">
        <f>SUM(G130+1750)</f>
        <v>8750</v>
      </c>
      <c r="I130" s="39">
        <f>SUM(H130+1750)</f>
        <v>10500</v>
      </c>
    </row>
    <row r="131" spans="1:9" ht="12.95" customHeight="1" x14ac:dyDescent="0.15">
      <c r="A131" s="15"/>
      <c r="B131" s="10" t="s">
        <v>14</v>
      </c>
      <c r="C131" s="37">
        <v>2100</v>
      </c>
      <c r="D131" s="37">
        <f>SUM(C131*2)</f>
        <v>4200</v>
      </c>
      <c r="E131" s="37">
        <f>SUM(C131*3)</f>
        <v>6300</v>
      </c>
      <c r="F131" s="37">
        <f>SUM(C131*4)</f>
        <v>8400</v>
      </c>
      <c r="G131" s="37">
        <f>SUM(C131*5)</f>
        <v>10500</v>
      </c>
      <c r="H131" s="37">
        <f>SUM(C131*6)</f>
        <v>12600</v>
      </c>
      <c r="I131" s="39">
        <f>SUM(C131*7)</f>
        <v>14700</v>
      </c>
    </row>
    <row r="132" spans="1:9" ht="12.95" customHeight="1" thickBot="1" x14ac:dyDescent="0.2">
      <c r="A132" s="15"/>
      <c r="B132" s="12" t="s">
        <v>15</v>
      </c>
      <c r="C132" s="88">
        <v>100</v>
      </c>
      <c r="D132" s="89">
        <v>100</v>
      </c>
      <c r="E132" s="88">
        <v>200</v>
      </c>
      <c r="F132" s="89">
        <v>300</v>
      </c>
      <c r="G132" s="88">
        <v>400</v>
      </c>
      <c r="H132" s="89">
        <v>500</v>
      </c>
      <c r="I132" s="90">
        <v>600</v>
      </c>
    </row>
    <row r="133" spans="1:9" s="66" customFormat="1" ht="18.75" customHeight="1" thickBot="1" x14ac:dyDescent="0.2">
      <c r="A133" s="62"/>
      <c r="B133" s="63" t="s">
        <v>16</v>
      </c>
      <c r="C133" s="64">
        <f t="shared" ref="C133:I133" si="47">SUM(C129:C132)</f>
        <v>8539</v>
      </c>
      <c r="D133" s="64">
        <f t="shared" si="47"/>
        <v>14688</v>
      </c>
      <c r="E133" s="64">
        <f t="shared" si="47"/>
        <v>22268</v>
      </c>
      <c r="F133" s="64">
        <f t="shared" si="47"/>
        <v>29848</v>
      </c>
      <c r="G133" s="64">
        <f t="shared" si="47"/>
        <v>37427</v>
      </c>
      <c r="H133" s="64">
        <f t="shared" si="47"/>
        <v>45010</v>
      </c>
      <c r="I133" s="65">
        <f t="shared" si="47"/>
        <v>52587</v>
      </c>
    </row>
    <row r="134" spans="1:9" s="1" customFormat="1" ht="18.75" customHeight="1" x14ac:dyDescent="0.15">
      <c r="B134" s="27"/>
      <c r="C134" s="28"/>
      <c r="D134" s="28"/>
      <c r="E134" s="28"/>
      <c r="F134" s="28"/>
      <c r="G134" s="28"/>
      <c r="H134" s="28"/>
      <c r="I134" s="28"/>
    </row>
    <row r="135" spans="1:9" ht="13.5" customHeight="1" thickBot="1" x14ac:dyDescent="0.2">
      <c r="A135" s="1"/>
    </row>
    <row r="136" spans="1:9" ht="18" customHeight="1" thickBot="1" x14ac:dyDescent="0.2">
      <c r="A136" s="29"/>
      <c r="B136" s="25" t="s">
        <v>18</v>
      </c>
      <c r="C136" s="13"/>
      <c r="D136" s="13"/>
      <c r="E136" s="13"/>
      <c r="F136" s="5"/>
      <c r="G136" s="5"/>
      <c r="H136" s="5"/>
      <c r="I136" s="6"/>
    </row>
    <row r="137" spans="1:9" ht="12.95" customHeight="1" x14ac:dyDescent="0.15">
      <c r="A137" s="31" t="s">
        <v>23</v>
      </c>
      <c r="B137" s="19" t="s">
        <v>0</v>
      </c>
      <c r="C137" s="17" t="s">
        <v>2</v>
      </c>
      <c r="D137" s="16" t="s">
        <v>3</v>
      </c>
      <c r="E137" s="17" t="s">
        <v>4</v>
      </c>
      <c r="F137" s="16" t="s">
        <v>5</v>
      </c>
      <c r="G137" s="17" t="s">
        <v>6</v>
      </c>
      <c r="H137" s="16" t="s">
        <v>7</v>
      </c>
      <c r="I137" s="20" t="s">
        <v>8</v>
      </c>
    </row>
    <row r="138" spans="1:9" ht="12.95" customHeight="1" x14ac:dyDescent="0.15">
      <c r="A138" s="31"/>
      <c r="B138" s="21" t="s">
        <v>1</v>
      </c>
      <c r="C138" s="43">
        <v>976</v>
      </c>
      <c r="D138" s="32">
        <f>SUM(C138*2)</f>
        <v>1952</v>
      </c>
      <c r="E138" s="43">
        <f>SUM(C138*3)</f>
        <v>2928</v>
      </c>
      <c r="F138" s="32">
        <f>SUM(C138*4)</f>
        <v>3904</v>
      </c>
      <c r="G138" s="43">
        <f>SUM(C138*5)</f>
        <v>4880</v>
      </c>
      <c r="H138" s="32">
        <f>SUM(C138*6)</f>
        <v>5856</v>
      </c>
      <c r="I138" s="45">
        <f>SUM(C138*7)</f>
        <v>6832</v>
      </c>
    </row>
    <row r="139" spans="1:9" ht="12.95" customHeight="1" x14ac:dyDescent="0.15">
      <c r="A139" s="15"/>
      <c r="B139" s="22" t="s">
        <v>40</v>
      </c>
      <c r="C139" s="34">
        <v>12</v>
      </c>
      <c r="D139" s="35">
        <v>24</v>
      </c>
      <c r="E139" s="34">
        <v>36</v>
      </c>
      <c r="F139" s="35">
        <v>48</v>
      </c>
      <c r="G139" s="34">
        <v>60</v>
      </c>
      <c r="H139" s="35">
        <v>72</v>
      </c>
      <c r="I139" s="36">
        <v>84</v>
      </c>
    </row>
    <row r="140" spans="1:9" ht="12.95" customHeight="1" x14ac:dyDescent="0.15">
      <c r="A140" s="15"/>
      <c r="B140" s="23" t="s">
        <v>62</v>
      </c>
      <c r="C140" s="37">
        <v>4</v>
      </c>
      <c r="D140" s="38">
        <f>SUM(C140*2)</f>
        <v>8</v>
      </c>
      <c r="E140" s="37">
        <f>SUM(C140*3)</f>
        <v>12</v>
      </c>
      <c r="F140" s="38">
        <f>SUM(C140*4)</f>
        <v>16</v>
      </c>
      <c r="G140" s="37">
        <f>SUM(C140*5)</f>
        <v>20</v>
      </c>
      <c r="H140" s="38">
        <f>SUM(C140*6)</f>
        <v>24</v>
      </c>
      <c r="I140" s="39">
        <f>SUM(C140*7)</f>
        <v>28</v>
      </c>
    </row>
    <row r="141" spans="1:9" ht="12.95" customHeight="1" x14ac:dyDescent="0.15">
      <c r="A141" s="15"/>
      <c r="B141" s="23" t="s">
        <v>63</v>
      </c>
      <c r="C141" s="37">
        <v>8</v>
      </c>
      <c r="D141" s="38">
        <f>SUM(C141*2)</f>
        <v>16</v>
      </c>
      <c r="E141" s="37">
        <f>SUM(C141*3)</f>
        <v>24</v>
      </c>
      <c r="F141" s="38">
        <f>SUM(C141*4)</f>
        <v>32</v>
      </c>
      <c r="G141" s="37">
        <f>SUM(C141*5)</f>
        <v>40</v>
      </c>
      <c r="H141" s="38">
        <f>SUM(C141*6)</f>
        <v>48</v>
      </c>
      <c r="I141" s="39">
        <f>SUM(C141*7)</f>
        <v>56</v>
      </c>
    </row>
    <row r="142" spans="1:9" ht="12.95" customHeight="1" x14ac:dyDescent="0.15">
      <c r="A142" s="15"/>
      <c r="B142" s="23" t="s">
        <v>27</v>
      </c>
      <c r="C142" s="37">
        <v>18</v>
      </c>
      <c r="D142" s="38">
        <f>SUM(C142*2)</f>
        <v>36</v>
      </c>
      <c r="E142" s="37">
        <f>SUM(C142*3)</f>
        <v>54</v>
      </c>
      <c r="F142" s="38">
        <f>SUM(C142*4)</f>
        <v>72</v>
      </c>
      <c r="G142" s="37">
        <f>SUM(C142*5)</f>
        <v>90</v>
      </c>
      <c r="H142" s="38">
        <f>SUM(C142*6)</f>
        <v>108</v>
      </c>
      <c r="I142" s="39">
        <f>SUM(C142*7)</f>
        <v>126</v>
      </c>
    </row>
    <row r="143" spans="1:9" ht="12.95" customHeight="1" x14ac:dyDescent="0.15">
      <c r="A143" s="15"/>
      <c r="B143" s="23" t="s">
        <v>70</v>
      </c>
      <c r="C143" s="37">
        <v>18</v>
      </c>
      <c r="D143" s="38">
        <f>SUM(C143*2)</f>
        <v>36</v>
      </c>
      <c r="E143" s="37">
        <f>SUM(C143*3)</f>
        <v>54</v>
      </c>
      <c r="F143" s="38">
        <f>SUM(C143*4)</f>
        <v>72</v>
      </c>
      <c r="G143" s="37">
        <f>SUM(C143*5)</f>
        <v>90</v>
      </c>
      <c r="H143" s="38">
        <f>SUM(C143*6)</f>
        <v>108</v>
      </c>
      <c r="I143" s="39">
        <f>SUM(C143*7)</f>
        <v>126</v>
      </c>
    </row>
    <row r="144" spans="1:9" ht="12.95" customHeight="1" x14ac:dyDescent="0.15">
      <c r="A144" s="30"/>
      <c r="B144" s="23" t="s">
        <v>10</v>
      </c>
      <c r="C144" s="37">
        <v>368</v>
      </c>
      <c r="D144" s="38">
        <v>368</v>
      </c>
      <c r="E144" s="37">
        <v>368</v>
      </c>
      <c r="F144" s="38">
        <v>368</v>
      </c>
      <c r="G144" s="37">
        <v>368</v>
      </c>
      <c r="H144" s="38">
        <v>368</v>
      </c>
      <c r="I144" s="39">
        <v>368</v>
      </c>
    </row>
    <row r="145" spans="1:9" ht="12.95" customHeight="1" x14ac:dyDescent="0.15">
      <c r="A145" s="15"/>
      <c r="B145" s="24" t="s">
        <v>9</v>
      </c>
      <c r="C145" s="40">
        <f t="shared" ref="C145:I145" si="48">SUM(C138:C144)</f>
        <v>1404</v>
      </c>
      <c r="D145" s="41">
        <f t="shared" si="48"/>
        <v>2440</v>
      </c>
      <c r="E145" s="40">
        <f t="shared" si="48"/>
        <v>3476</v>
      </c>
      <c r="F145" s="41">
        <f t="shared" si="48"/>
        <v>4512</v>
      </c>
      <c r="G145" s="40">
        <f t="shared" si="48"/>
        <v>5548</v>
      </c>
      <c r="H145" s="41">
        <f t="shared" si="48"/>
        <v>6584</v>
      </c>
      <c r="I145" s="42">
        <f t="shared" si="48"/>
        <v>7620</v>
      </c>
    </row>
    <row r="146" spans="1:9" ht="12.95" customHeight="1" x14ac:dyDescent="0.15">
      <c r="A146" s="15"/>
      <c r="B146" s="7" t="s">
        <v>78</v>
      </c>
      <c r="C146" s="32">
        <f>ROUND((C145)*83/1000,0)</f>
        <v>117</v>
      </c>
      <c r="D146" s="32">
        <f t="shared" ref="D146:I146" si="49">ROUND((D145)*83/1000,0)</f>
        <v>203</v>
      </c>
      <c r="E146" s="32">
        <f t="shared" si="49"/>
        <v>289</v>
      </c>
      <c r="F146" s="32">
        <f t="shared" si="49"/>
        <v>374</v>
      </c>
      <c r="G146" s="32">
        <f t="shared" si="49"/>
        <v>460</v>
      </c>
      <c r="H146" s="32">
        <f t="shared" si="49"/>
        <v>546</v>
      </c>
      <c r="I146" s="33">
        <f t="shared" si="49"/>
        <v>632</v>
      </c>
    </row>
    <row r="147" spans="1:9" ht="12.95" customHeight="1" x14ac:dyDescent="0.15">
      <c r="A147" s="15"/>
      <c r="B147" s="7" t="s">
        <v>76</v>
      </c>
      <c r="C147" s="32">
        <f>ROUND((C145)*27/1000,0)</f>
        <v>38</v>
      </c>
      <c r="D147" s="32">
        <f t="shared" ref="D147:I147" si="50">ROUND((D145)*27/1000,0)</f>
        <v>66</v>
      </c>
      <c r="E147" s="32">
        <f t="shared" si="50"/>
        <v>94</v>
      </c>
      <c r="F147" s="32">
        <f t="shared" si="50"/>
        <v>122</v>
      </c>
      <c r="G147" s="32">
        <f t="shared" si="50"/>
        <v>150</v>
      </c>
      <c r="H147" s="32">
        <f t="shared" si="50"/>
        <v>178</v>
      </c>
      <c r="I147" s="33">
        <f t="shared" si="50"/>
        <v>206</v>
      </c>
    </row>
    <row r="148" spans="1:9" ht="12.95" customHeight="1" x14ac:dyDescent="0.15">
      <c r="A148" s="15"/>
      <c r="B148" s="116" t="s">
        <v>77</v>
      </c>
      <c r="C148" s="32">
        <f>ROUND((C145)*16/1000,0)</f>
        <v>22</v>
      </c>
      <c r="D148" s="32">
        <f t="shared" ref="D148:I148" si="51">ROUND((D145)*16/1000,0)</f>
        <v>39</v>
      </c>
      <c r="E148" s="32">
        <f t="shared" si="51"/>
        <v>56</v>
      </c>
      <c r="F148" s="32">
        <f t="shared" si="51"/>
        <v>72</v>
      </c>
      <c r="G148" s="32">
        <f t="shared" si="51"/>
        <v>89</v>
      </c>
      <c r="H148" s="32">
        <f t="shared" si="51"/>
        <v>105</v>
      </c>
      <c r="I148" s="33">
        <f t="shared" si="51"/>
        <v>122</v>
      </c>
    </row>
    <row r="149" spans="1:9" ht="12.95" customHeight="1" x14ac:dyDescent="0.15">
      <c r="A149" s="15"/>
      <c r="B149" s="10" t="s">
        <v>11</v>
      </c>
      <c r="C149" s="37">
        <f>ROUNDDOWN((C145+C146+C147+C148)*11.1,0)</f>
        <v>17549</v>
      </c>
      <c r="D149" s="37">
        <f>ROUNDDOWN((D145+D146+D147+D148)*11.1,0)</f>
        <v>30502</v>
      </c>
      <c r="E149" s="37">
        <f t="shared" ref="E149:H149" si="52">ROUNDDOWN((E145+E146+E147+E148)*11.1,0)</f>
        <v>43456</v>
      </c>
      <c r="F149" s="37">
        <f t="shared" si="52"/>
        <v>56388</v>
      </c>
      <c r="G149" s="37">
        <f t="shared" si="52"/>
        <v>69341</v>
      </c>
      <c r="H149" s="37">
        <f t="shared" si="52"/>
        <v>82284</v>
      </c>
      <c r="I149" s="39">
        <f>ROUNDDOWN((I145+I146+I147+I148)*11.1,0)</f>
        <v>95238</v>
      </c>
    </row>
    <row r="150" spans="1:9" ht="12.95" customHeight="1" x14ac:dyDescent="0.15">
      <c r="A150" s="15"/>
      <c r="B150" s="11" t="s">
        <v>64</v>
      </c>
      <c r="C150" s="37">
        <f>ROUNDDOWN(C149*0.7,0)</f>
        <v>12284</v>
      </c>
      <c r="D150" s="37">
        <f t="shared" ref="D150:I150" si="53">ROUNDDOWN(D149*0.7,0)</f>
        <v>21351</v>
      </c>
      <c r="E150" s="37">
        <f t="shared" si="53"/>
        <v>30419</v>
      </c>
      <c r="F150" s="37">
        <f t="shared" si="53"/>
        <v>39471</v>
      </c>
      <c r="G150" s="37">
        <f t="shared" si="53"/>
        <v>48538</v>
      </c>
      <c r="H150" s="37">
        <f t="shared" si="53"/>
        <v>57598</v>
      </c>
      <c r="I150" s="42">
        <f t="shared" si="53"/>
        <v>66666</v>
      </c>
    </row>
    <row r="151" spans="1:9" ht="12.95" customHeight="1" x14ac:dyDescent="0.15">
      <c r="A151" s="15"/>
      <c r="B151" s="93" t="s">
        <v>66</v>
      </c>
      <c r="C151" s="34">
        <f>C149-C150</f>
        <v>5265</v>
      </c>
      <c r="D151" s="34">
        <f t="shared" ref="D151:I151" si="54">D149-D150</f>
        <v>9151</v>
      </c>
      <c r="E151" s="34">
        <f t="shared" si="54"/>
        <v>13037</v>
      </c>
      <c r="F151" s="34">
        <f t="shared" si="54"/>
        <v>16917</v>
      </c>
      <c r="G151" s="34">
        <f t="shared" si="54"/>
        <v>20803</v>
      </c>
      <c r="H151" s="34">
        <f t="shared" si="54"/>
        <v>24686</v>
      </c>
      <c r="I151" s="36">
        <f t="shared" si="54"/>
        <v>28572</v>
      </c>
    </row>
    <row r="152" spans="1:9" ht="12.95" customHeight="1" x14ac:dyDescent="0.15">
      <c r="A152" s="30"/>
      <c r="B152" s="10" t="s">
        <v>13</v>
      </c>
      <c r="C152" s="37">
        <v>1330</v>
      </c>
      <c r="D152" s="37">
        <f>SUM(C152+420)</f>
        <v>1750</v>
      </c>
      <c r="E152" s="37">
        <f>SUM(D152+1750)</f>
        <v>3500</v>
      </c>
      <c r="F152" s="37">
        <f>SUM(E152+1750)</f>
        <v>5250</v>
      </c>
      <c r="G152" s="37">
        <f>SUM(F152+1750)</f>
        <v>7000</v>
      </c>
      <c r="H152" s="37">
        <f>SUM(G152+1750)</f>
        <v>8750</v>
      </c>
      <c r="I152" s="39">
        <f>SUM(H152+1750)</f>
        <v>10500</v>
      </c>
    </row>
    <row r="153" spans="1:9" s="1" customFormat="1" ht="12.75" customHeight="1" x14ac:dyDescent="0.15">
      <c r="A153" s="30"/>
      <c r="B153" s="10" t="s">
        <v>14</v>
      </c>
      <c r="C153" s="37">
        <v>2100</v>
      </c>
      <c r="D153" s="37">
        <f>SUM(C153*2)</f>
        <v>4200</v>
      </c>
      <c r="E153" s="37">
        <f>SUM(C153*3)</f>
        <v>6300</v>
      </c>
      <c r="F153" s="37">
        <f>SUM(C153*4)</f>
        <v>8400</v>
      </c>
      <c r="G153" s="37">
        <f>SUM(C153*5)</f>
        <v>10500</v>
      </c>
      <c r="H153" s="37">
        <f>SUM(C153*6)</f>
        <v>12600</v>
      </c>
      <c r="I153" s="39">
        <f>SUM(C153*7)</f>
        <v>14700</v>
      </c>
    </row>
    <row r="154" spans="1:9" ht="12.95" customHeight="1" thickBot="1" x14ac:dyDescent="0.2">
      <c r="A154" s="30"/>
      <c r="B154" s="12" t="s">
        <v>15</v>
      </c>
      <c r="C154" s="88">
        <v>100</v>
      </c>
      <c r="D154" s="89">
        <v>100</v>
      </c>
      <c r="E154" s="88">
        <v>200</v>
      </c>
      <c r="F154" s="89">
        <v>300</v>
      </c>
      <c r="G154" s="88">
        <v>400</v>
      </c>
      <c r="H154" s="89">
        <v>500</v>
      </c>
      <c r="I154" s="90">
        <v>600</v>
      </c>
    </row>
    <row r="155" spans="1:9" s="66" customFormat="1" ht="18.75" customHeight="1" thickBot="1" x14ac:dyDescent="0.2">
      <c r="A155" s="62"/>
      <c r="B155" s="63" t="s">
        <v>16</v>
      </c>
      <c r="C155" s="64">
        <f t="shared" ref="C155:I155" si="55">SUM(C151:C154)</f>
        <v>8795</v>
      </c>
      <c r="D155" s="64">
        <f t="shared" si="55"/>
        <v>15201</v>
      </c>
      <c r="E155" s="64">
        <f t="shared" si="55"/>
        <v>23037</v>
      </c>
      <c r="F155" s="64">
        <f t="shared" si="55"/>
        <v>30867</v>
      </c>
      <c r="G155" s="64">
        <f t="shared" si="55"/>
        <v>38703</v>
      </c>
      <c r="H155" s="64">
        <f t="shared" si="55"/>
        <v>46536</v>
      </c>
      <c r="I155" s="65">
        <f t="shared" si="55"/>
        <v>54372</v>
      </c>
    </row>
  </sheetData>
  <mergeCells count="3">
    <mergeCell ref="G1:I1"/>
    <mergeCell ref="A3:I3"/>
    <mergeCell ref="G47:I47"/>
  </mergeCells>
  <phoneticPr fontId="1"/>
  <pageMargins left="1.1811023622047245" right="0.19685039370078741" top="0.39370078740157483" bottom="0.35433070866141736" header="0.51181102362204722" footer="0.43307086614173229"/>
  <pageSetup paperSize="9" orientation="portrait" horizontalDpi="300" verticalDpi="300" r:id="rId1"/>
  <headerFooter alignWithMargins="0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Q52"/>
  <sheetViews>
    <sheetView zoomScale="85" zoomScaleNormal="85" workbookViewId="0">
      <selection activeCell="I21" sqref="I21"/>
    </sheetView>
  </sheetViews>
  <sheetFormatPr defaultRowHeight="13.5" x14ac:dyDescent="0.15"/>
  <cols>
    <col min="1" max="1" width="26" style="47" customWidth="1"/>
    <col min="2" max="8" width="8.125" style="68" customWidth="1"/>
    <col min="9" max="9" width="9" style="47"/>
    <col min="10" max="10" width="26" style="47" customWidth="1"/>
    <col min="11" max="18" width="8.125" style="47" customWidth="1"/>
    <col min="19" max="16384" width="9" style="47"/>
  </cols>
  <sheetData>
    <row r="1" spans="1:17" ht="22.5" customHeight="1" x14ac:dyDescent="0.15">
      <c r="F1" s="135" t="s">
        <v>84</v>
      </c>
      <c r="G1" s="135"/>
      <c r="H1" s="135"/>
      <c r="K1" s="68"/>
      <c r="L1" s="68"/>
      <c r="M1" s="68"/>
      <c r="N1" s="68"/>
      <c r="O1" s="135" t="s">
        <v>84</v>
      </c>
      <c r="P1" s="135"/>
      <c r="Q1" s="135"/>
    </row>
    <row r="2" spans="1:17" ht="30" customHeight="1" x14ac:dyDescent="0.15">
      <c r="A2" s="136" t="s">
        <v>53</v>
      </c>
      <c r="B2" s="136"/>
      <c r="C2" s="136"/>
      <c r="D2" s="136"/>
      <c r="E2" s="136"/>
      <c r="F2" s="136"/>
      <c r="G2" s="136"/>
      <c r="H2" s="136"/>
      <c r="J2" s="136" t="s">
        <v>53</v>
      </c>
      <c r="K2" s="136"/>
      <c r="L2" s="136"/>
      <c r="M2" s="136"/>
      <c r="N2" s="136"/>
      <c r="O2" s="136"/>
      <c r="P2" s="136"/>
      <c r="Q2" s="136"/>
    </row>
    <row r="3" spans="1:17" ht="11.25" customHeight="1" thickBot="1" x14ac:dyDescent="0.2">
      <c r="A3" s="48"/>
      <c r="J3" s="48"/>
      <c r="K3" s="68"/>
      <c r="L3" s="68"/>
      <c r="M3" s="68"/>
      <c r="N3" s="68"/>
      <c r="O3" s="68"/>
      <c r="P3" s="68"/>
      <c r="Q3" s="68"/>
    </row>
    <row r="4" spans="1:17" ht="21" customHeight="1" thickBot="1" x14ac:dyDescent="0.2">
      <c r="A4" s="110" t="s">
        <v>55</v>
      </c>
      <c r="B4" s="129" t="s">
        <v>52</v>
      </c>
      <c r="C4" s="130"/>
      <c r="D4" s="130"/>
      <c r="E4" s="130"/>
      <c r="F4" s="130"/>
      <c r="G4" s="130"/>
      <c r="H4" s="131"/>
      <c r="J4" s="110" t="s">
        <v>55</v>
      </c>
      <c r="K4" s="129" t="s">
        <v>52</v>
      </c>
      <c r="L4" s="130"/>
      <c r="M4" s="130"/>
      <c r="N4" s="130"/>
      <c r="O4" s="130"/>
      <c r="P4" s="130"/>
      <c r="Q4" s="131"/>
    </row>
    <row r="5" spans="1:17" ht="21" customHeight="1" thickBot="1" x14ac:dyDescent="0.2">
      <c r="A5" s="52"/>
      <c r="B5" s="102" t="s">
        <v>24</v>
      </c>
      <c r="C5" s="102" t="s">
        <v>25</v>
      </c>
      <c r="D5" s="69" t="s">
        <v>19</v>
      </c>
      <c r="E5" s="69" t="s">
        <v>20</v>
      </c>
      <c r="F5" s="69" t="s">
        <v>21</v>
      </c>
      <c r="G5" s="69" t="s">
        <v>22</v>
      </c>
      <c r="H5" s="70" t="s">
        <v>23</v>
      </c>
      <c r="J5" s="52"/>
      <c r="K5" s="102" t="s">
        <v>24</v>
      </c>
      <c r="L5" s="102" t="s">
        <v>25</v>
      </c>
      <c r="M5" s="69" t="s">
        <v>19</v>
      </c>
      <c r="N5" s="69" t="s">
        <v>20</v>
      </c>
      <c r="O5" s="69" t="s">
        <v>21</v>
      </c>
      <c r="P5" s="69" t="s">
        <v>22</v>
      </c>
      <c r="Q5" s="70" t="s">
        <v>23</v>
      </c>
    </row>
    <row r="6" spans="1:17" ht="20.100000000000001" customHeight="1" x14ac:dyDescent="0.15">
      <c r="A6" s="60" t="s">
        <v>1</v>
      </c>
      <c r="B6" s="97">
        <v>523</v>
      </c>
      <c r="C6" s="97">
        <v>649</v>
      </c>
      <c r="D6" s="71">
        <v>696</v>
      </c>
      <c r="E6" s="71">
        <v>764</v>
      </c>
      <c r="F6" s="71">
        <v>838</v>
      </c>
      <c r="G6" s="71">
        <v>908</v>
      </c>
      <c r="H6" s="72">
        <v>976</v>
      </c>
      <c r="J6" s="60" t="s">
        <v>1</v>
      </c>
      <c r="K6" s="97">
        <v>523</v>
      </c>
      <c r="L6" s="97">
        <v>649</v>
      </c>
      <c r="M6" s="71">
        <v>696</v>
      </c>
      <c r="N6" s="71">
        <v>764</v>
      </c>
      <c r="O6" s="71">
        <v>838</v>
      </c>
      <c r="P6" s="71">
        <v>908</v>
      </c>
      <c r="Q6" s="72">
        <v>976</v>
      </c>
    </row>
    <row r="7" spans="1:17" ht="20.100000000000001" customHeight="1" x14ac:dyDescent="0.15">
      <c r="A7" s="59" t="s">
        <v>61</v>
      </c>
      <c r="B7" s="98">
        <v>12</v>
      </c>
      <c r="C7" s="98">
        <v>12</v>
      </c>
      <c r="D7" s="73">
        <v>12</v>
      </c>
      <c r="E7" s="73">
        <v>12</v>
      </c>
      <c r="F7" s="73">
        <v>12</v>
      </c>
      <c r="G7" s="73">
        <v>12</v>
      </c>
      <c r="H7" s="74">
        <v>12</v>
      </c>
      <c r="J7" s="59" t="s">
        <v>61</v>
      </c>
      <c r="K7" s="98">
        <v>12</v>
      </c>
      <c r="L7" s="98">
        <v>12</v>
      </c>
      <c r="M7" s="73">
        <v>12</v>
      </c>
      <c r="N7" s="73">
        <v>12</v>
      </c>
      <c r="O7" s="73">
        <v>12</v>
      </c>
      <c r="P7" s="73">
        <v>12</v>
      </c>
      <c r="Q7" s="74">
        <v>12</v>
      </c>
    </row>
    <row r="8" spans="1:17" ht="20.100000000000001" customHeight="1" x14ac:dyDescent="0.15">
      <c r="A8" s="49" t="s">
        <v>62</v>
      </c>
      <c r="B8" s="99">
        <v>0</v>
      </c>
      <c r="C8" s="99">
        <v>0</v>
      </c>
      <c r="D8" s="75">
        <v>4</v>
      </c>
      <c r="E8" s="75">
        <v>4</v>
      </c>
      <c r="F8" s="75">
        <v>4</v>
      </c>
      <c r="G8" s="75">
        <v>4</v>
      </c>
      <c r="H8" s="76">
        <v>4</v>
      </c>
      <c r="J8" s="49" t="s">
        <v>62</v>
      </c>
      <c r="K8" s="99">
        <v>0</v>
      </c>
      <c r="L8" s="99">
        <v>0</v>
      </c>
      <c r="M8" s="75">
        <v>4</v>
      </c>
      <c r="N8" s="75">
        <v>4</v>
      </c>
      <c r="O8" s="75">
        <v>4</v>
      </c>
      <c r="P8" s="75">
        <v>4</v>
      </c>
      <c r="Q8" s="76">
        <v>4</v>
      </c>
    </row>
    <row r="9" spans="1:17" ht="20.100000000000001" customHeight="1" x14ac:dyDescent="0.15">
      <c r="A9" s="49" t="s">
        <v>63</v>
      </c>
      <c r="B9" s="99">
        <v>0</v>
      </c>
      <c r="C9" s="99">
        <v>0</v>
      </c>
      <c r="D9" s="75">
        <v>8</v>
      </c>
      <c r="E9" s="75">
        <v>8</v>
      </c>
      <c r="F9" s="75">
        <v>8</v>
      </c>
      <c r="G9" s="75">
        <v>8</v>
      </c>
      <c r="H9" s="76">
        <v>8</v>
      </c>
      <c r="J9" s="49" t="s">
        <v>63</v>
      </c>
      <c r="K9" s="99">
        <v>0</v>
      </c>
      <c r="L9" s="99">
        <v>0</v>
      </c>
      <c r="M9" s="75">
        <v>8</v>
      </c>
      <c r="N9" s="75">
        <v>8</v>
      </c>
      <c r="O9" s="75">
        <v>8</v>
      </c>
      <c r="P9" s="75">
        <v>8</v>
      </c>
      <c r="Q9" s="76">
        <v>8</v>
      </c>
    </row>
    <row r="10" spans="1:17" ht="20.100000000000001" customHeight="1" x14ac:dyDescent="0.15">
      <c r="A10" s="49" t="s">
        <v>51</v>
      </c>
      <c r="B10" s="99">
        <v>0</v>
      </c>
      <c r="C10" s="99">
        <v>0</v>
      </c>
      <c r="D10" s="75">
        <v>18</v>
      </c>
      <c r="E10" s="75">
        <v>18</v>
      </c>
      <c r="F10" s="75">
        <v>18</v>
      </c>
      <c r="G10" s="75">
        <v>18</v>
      </c>
      <c r="H10" s="76">
        <v>18</v>
      </c>
      <c r="J10" s="49" t="s">
        <v>51</v>
      </c>
      <c r="K10" s="99">
        <v>0</v>
      </c>
      <c r="L10" s="99">
        <v>0</v>
      </c>
      <c r="M10" s="75">
        <v>18</v>
      </c>
      <c r="N10" s="75">
        <v>18</v>
      </c>
      <c r="O10" s="75">
        <v>18</v>
      </c>
      <c r="P10" s="75">
        <v>18</v>
      </c>
      <c r="Q10" s="76">
        <v>18</v>
      </c>
    </row>
    <row r="11" spans="1:17" ht="20.100000000000001" customHeight="1" x14ac:dyDescent="0.15">
      <c r="A11" s="49" t="s">
        <v>71</v>
      </c>
      <c r="B11" s="98">
        <v>18</v>
      </c>
      <c r="C11" s="98">
        <v>18</v>
      </c>
      <c r="D11" s="73">
        <v>18</v>
      </c>
      <c r="E11" s="73">
        <v>18</v>
      </c>
      <c r="F11" s="73">
        <v>18</v>
      </c>
      <c r="G11" s="73">
        <v>18</v>
      </c>
      <c r="H11" s="74">
        <v>18</v>
      </c>
      <c r="J11" s="49" t="s">
        <v>71</v>
      </c>
      <c r="K11" s="98">
        <v>18</v>
      </c>
      <c r="L11" s="98">
        <v>18</v>
      </c>
      <c r="M11" s="73">
        <v>18</v>
      </c>
      <c r="N11" s="73">
        <v>18</v>
      </c>
      <c r="O11" s="73">
        <v>18</v>
      </c>
      <c r="P11" s="73">
        <v>18</v>
      </c>
      <c r="Q11" s="74">
        <v>18</v>
      </c>
    </row>
    <row r="12" spans="1:17" ht="20.100000000000001" customHeight="1" x14ac:dyDescent="0.15">
      <c r="A12" s="50" t="s">
        <v>28</v>
      </c>
      <c r="B12" s="100">
        <v>368</v>
      </c>
      <c r="C12" s="100">
        <v>368</v>
      </c>
      <c r="D12" s="77">
        <v>368</v>
      </c>
      <c r="E12" s="77">
        <v>368</v>
      </c>
      <c r="F12" s="77">
        <v>368</v>
      </c>
      <c r="G12" s="77">
        <v>368</v>
      </c>
      <c r="H12" s="78">
        <v>368</v>
      </c>
      <c r="J12" s="50" t="s">
        <v>28</v>
      </c>
      <c r="K12" s="100">
        <v>368</v>
      </c>
      <c r="L12" s="100">
        <v>368</v>
      </c>
      <c r="M12" s="77">
        <v>368</v>
      </c>
      <c r="N12" s="77">
        <v>368</v>
      </c>
      <c r="O12" s="77">
        <v>368</v>
      </c>
      <c r="P12" s="77">
        <v>368</v>
      </c>
      <c r="Q12" s="78">
        <v>368</v>
      </c>
    </row>
    <row r="13" spans="1:17" ht="20.100000000000001" customHeight="1" thickBot="1" x14ac:dyDescent="0.2">
      <c r="A13" s="53" t="s">
        <v>9</v>
      </c>
      <c r="B13" s="101">
        <f t="shared" ref="B13:G13" si="0">SUM(B6:B12)</f>
        <v>921</v>
      </c>
      <c r="C13" s="101">
        <f t="shared" si="0"/>
        <v>1047</v>
      </c>
      <c r="D13" s="79">
        <f t="shared" si="0"/>
        <v>1124</v>
      </c>
      <c r="E13" s="79">
        <f t="shared" si="0"/>
        <v>1192</v>
      </c>
      <c r="F13" s="79">
        <f t="shared" si="0"/>
        <v>1266</v>
      </c>
      <c r="G13" s="79">
        <f t="shared" si="0"/>
        <v>1336</v>
      </c>
      <c r="H13" s="80">
        <f>SUM(H4:H12)</f>
        <v>1404</v>
      </c>
      <c r="J13" s="53" t="s">
        <v>9</v>
      </c>
      <c r="K13" s="101">
        <f t="shared" ref="K13:P13" si="1">SUM(K6:K12)</f>
        <v>921</v>
      </c>
      <c r="L13" s="101">
        <f t="shared" si="1"/>
        <v>1047</v>
      </c>
      <c r="M13" s="79">
        <f t="shared" si="1"/>
        <v>1124</v>
      </c>
      <c r="N13" s="79">
        <f t="shared" si="1"/>
        <v>1192</v>
      </c>
      <c r="O13" s="79">
        <f t="shared" si="1"/>
        <v>1266</v>
      </c>
      <c r="P13" s="79">
        <f t="shared" si="1"/>
        <v>1336</v>
      </c>
      <c r="Q13" s="80">
        <f>SUM(Q4:Q12)</f>
        <v>1404</v>
      </c>
    </row>
    <row r="14" spans="1:17" ht="19.5" customHeight="1" x14ac:dyDescent="0.15">
      <c r="A14" s="103" t="s">
        <v>42</v>
      </c>
      <c r="B14" s="112" t="s">
        <v>80</v>
      </c>
      <c r="C14" s="95"/>
      <c r="D14" s="95"/>
      <c r="E14" s="95"/>
      <c r="F14" s="95"/>
      <c r="G14" s="95"/>
      <c r="H14" s="95"/>
      <c r="J14" s="103" t="s">
        <v>42</v>
      </c>
      <c r="K14" s="112" t="s">
        <v>80</v>
      </c>
      <c r="L14" s="95"/>
      <c r="M14" s="95"/>
      <c r="N14" s="95"/>
      <c r="O14" s="95"/>
      <c r="P14" s="95"/>
      <c r="Q14" s="95"/>
    </row>
    <row r="15" spans="1:17" ht="19.5" customHeight="1" x14ac:dyDescent="0.15">
      <c r="A15" s="67"/>
      <c r="B15" s="117" t="s">
        <v>81</v>
      </c>
      <c r="C15" s="109"/>
      <c r="D15" s="109"/>
      <c r="E15" s="109"/>
      <c r="F15" s="109"/>
      <c r="G15" s="109"/>
      <c r="H15" s="109"/>
      <c r="J15" s="67"/>
      <c r="K15" s="117" t="s">
        <v>81</v>
      </c>
      <c r="L15" s="109"/>
      <c r="M15" s="109"/>
      <c r="N15" s="109"/>
      <c r="O15" s="109"/>
      <c r="P15" s="109"/>
      <c r="Q15" s="109"/>
    </row>
    <row r="16" spans="1:17" ht="21" customHeight="1" thickBot="1" x14ac:dyDescent="0.2">
      <c r="A16" s="67"/>
      <c r="B16" s="137" t="s">
        <v>82</v>
      </c>
      <c r="C16" s="137"/>
      <c r="D16" s="137"/>
      <c r="E16" s="137"/>
      <c r="F16" s="137"/>
      <c r="G16" s="137"/>
      <c r="H16" s="137"/>
      <c r="J16" s="67"/>
      <c r="K16" s="137" t="s">
        <v>82</v>
      </c>
      <c r="L16" s="137"/>
      <c r="M16" s="137"/>
      <c r="N16" s="137"/>
      <c r="O16" s="137"/>
      <c r="P16" s="137"/>
      <c r="Q16" s="137"/>
    </row>
    <row r="17" spans="1:17" ht="21" customHeight="1" thickBot="1" x14ac:dyDescent="0.2">
      <c r="A17" s="58" t="s">
        <v>29</v>
      </c>
      <c r="B17" s="129" t="s">
        <v>52</v>
      </c>
      <c r="C17" s="130"/>
      <c r="D17" s="130"/>
      <c r="E17" s="130"/>
      <c r="F17" s="130"/>
      <c r="G17" s="130"/>
      <c r="H17" s="131"/>
      <c r="J17" s="58" t="s">
        <v>29</v>
      </c>
      <c r="K17" s="129" t="s">
        <v>52</v>
      </c>
      <c r="L17" s="130"/>
      <c r="M17" s="130"/>
      <c r="N17" s="130"/>
      <c r="O17" s="130"/>
      <c r="P17" s="130"/>
      <c r="Q17" s="131"/>
    </row>
    <row r="18" spans="1:17" ht="21" customHeight="1" thickBot="1" x14ac:dyDescent="0.2">
      <c r="A18" s="52"/>
      <c r="B18" s="69" t="s">
        <v>24</v>
      </c>
      <c r="C18" s="69" t="s">
        <v>25</v>
      </c>
      <c r="D18" s="69" t="s">
        <v>19</v>
      </c>
      <c r="E18" s="69" t="s">
        <v>20</v>
      </c>
      <c r="F18" s="69" t="s">
        <v>21</v>
      </c>
      <c r="G18" s="69" t="s">
        <v>22</v>
      </c>
      <c r="H18" s="70" t="s">
        <v>23</v>
      </c>
      <c r="J18" s="52"/>
      <c r="K18" s="69" t="s">
        <v>24</v>
      </c>
      <c r="L18" s="69" t="s">
        <v>25</v>
      </c>
      <c r="M18" s="69" t="s">
        <v>19</v>
      </c>
      <c r="N18" s="69" t="s">
        <v>20</v>
      </c>
      <c r="O18" s="69" t="s">
        <v>21</v>
      </c>
      <c r="P18" s="69" t="s">
        <v>22</v>
      </c>
      <c r="Q18" s="70" t="s">
        <v>23</v>
      </c>
    </row>
    <row r="19" spans="1:17" ht="20.100000000000001" customHeight="1" x14ac:dyDescent="0.15">
      <c r="A19" s="51" t="s">
        <v>14</v>
      </c>
      <c r="B19" s="132">
        <v>2100</v>
      </c>
      <c r="C19" s="133"/>
      <c r="D19" s="133"/>
      <c r="E19" s="133"/>
      <c r="F19" s="133"/>
      <c r="G19" s="133"/>
      <c r="H19" s="134"/>
      <c r="J19" s="51" t="s">
        <v>14</v>
      </c>
      <c r="K19" s="132">
        <v>2100</v>
      </c>
      <c r="L19" s="133"/>
      <c r="M19" s="133"/>
      <c r="N19" s="133"/>
      <c r="O19" s="133"/>
      <c r="P19" s="133"/>
      <c r="Q19" s="134"/>
    </row>
    <row r="20" spans="1:17" ht="20.100000000000001" customHeight="1" x14ac:dyDescent="0.15">
      <c r="A20" s="54" t="s">
        <v>30</v>
      </c>
      <c r="B20" s="121" t="s">
        <v>85</v>
      </c>
      <c r="C20" s="122"/>
      <c r="D20" s="122"/>
      <c r="E20" s="122"/>
      <c r="F20" s="122"/>
      <c r="G20" s="122"/>
      <c r="H20" s="123"/>
      <c r="J20" s="54" t="s">
        <v>30</v>
      </c>
      <c r="K20" s="121" t="s">
        <v>86</v>
      </c>
      <c r="L20" s="122"/>
      <c r="M20" s="122"/>
      <c r="N20" s="122"/>
      <c r="O20" s="122"/>
      <c r="P20" s="122"/>
      <c r="Q20" s="123"/>
    </row>
    <row r="21" spans="1:17" ht="20.100000000000001" customHeight="1" x14ac:dyDescent="0.15">
      <c r="A21" s="54" t="s">
        <v>39</v>
      </c>
      <c r="B21" s="121">
        <v>100</v>
      </c>
      <c r="C21" s="122"/>
      <c r="D21" s="122"/>
      <c r="E21" s="122"/>
      <c r="F21" s="122"/>
      <c r="G21" s="122"/>
      <c r="H21" s="123"/>
      <c r="J21" s="54" t="s">
        <v>39</v>
      </c>
      <c r="K21" s="121">
        <v>100</v>
      </c>
      <c r="L21" s="122"/>
      <c r="M21" s="122"/>
      <c r="N21" s="122"/>
      <c r="O21" s="122"/>
      <c r="P21" s="122"/>
      <c r="Q21" s="123"/>
    </row>
    <row r="22" spans="1:17" ht="20.100000000000001" customHeight="1" x14ac:dyDescent="0.15">
      <c r="A22" s="54" t="s">
        <v>31</v>
      </c>
      <c r="B22" s="121">
        <v>200</v>
      </c>
      <c r="C22" s="122"/>
      <c r="D22" s="122"/>
      <c r="E22" s="122"/>
      <c r="F22" s="122"/>
      <c r="G22" s="122"/>
      <c r="H22" s="123"/>
      <c r="J22" s="54" t="s">
        <v>31</v>
      </c>
      <c r="K22" s="121">
        <v>200</v>
      </c>
      <c r="L22" s="122"/>
      <c r="M22" s="122"/>
      <c r="N22" s="122"/>
      <c r="O22" s="122"/>
      <c r="P22" s="122"/>
      <c r="Q22" s="123"/>
    </row>
    <row r="23" spans="1:17" ht="20.100000000000001" customHeight="1" x14ac:dyDescent="0.15">
      <c r="A23" s="54" t="s">
        <v>32</v>
      </c>
      <c r="B23" s="121">
        <v>100</v>
      </c>
      <c r="C23" s="122"/>
      <c r="D23" s="122"/>
      <c r="E23" s="122"/>
      <c r="F23" s="122"/>
      <c r="G23" s="122"/>
      <c r="H23" s="123"/>
      <c r="J23" s="54" t="s">
        <v>32</v>
      </c>
      <c r="K23" s="121">
        <v>100</v>
      </c>
      <c r="L23" s="122"/>
      <c r="M23" s="122"/>
      <c r="N23" s="122"/>
      <c r="O23" s="122"/>
      <c r="P23" s="122"/>
      <c r="Q23" s="123"/>
    </row>
    <row r="24" spans="1:17" ht="20.100000000000001" customHeight="1" x14ac:dyDescent="0.15">
      <c r="A24" s="54" t="s">
        <v>45</v>
      </c>
      <c r="B24" s="121">
        <v>2000</v>
      </c>
      <c r="C24" s="122"/>
      <c r="D24" s="122"/>
      <c r="E24" s="122"/>
      <c r="F24" s="122"/>
      <c r="G24" s="122"/>
      <c r="H24" s="123"/>
      <c r="J24" s="54" t="s">
        <v>45</v>
      </c>
      <c r="K24" s="121">
        <v>2000</v>
      </c>
      <c r="L24" s="122"/>
      <c r="M24" s="122"/>
      <c r="N24" s="122"/>
      <c r="O24" s="122"/>
      <c r="P24" s="122"/>
      <c r="Q24" s="123"/>
    </row>
    <row r="25" spans="1:17" ht="20.100000000000001" customHeight="1" thickBot="1" x14ac:dyDescent="0.2">
      <c r="A25" s="92" t="s">
        <v>44</v>
      </c>
      <c r="B25" s="124">
        <v>3000</v>
      </c>
      <c r="C25" s="125"/>
      <c r="D25" s="125"/>
      <c r="E25" s="125"/>
      <c r="F25" s="125"/>
      <c r="G25" s="125"/>
      <c r="H25" s="126"/>
      <c r="J25" s="92" t="s">
        <v>44</v>
      </c>
      <c r="K25" s="124">
        <v>3000</v>
      </c>
      <c r="L25" s="125"/>
      <c r="M25" s="125"/>
      <c r="N25" s="125"/>
      <c r="O25" s="125"/>
      <c r="P25" s="125"/>
      <c r="Q25" s="126"/>
    </row>
    <row r="26" spans="1:17" ht="13.5" customHeight="1" x14ac:dyDescent="0.15">
      <c r="A26" s="67"/>
      <c r="J26" s="67"/>
      <c r="K26" s="68"/>
      <c r="L26" s="68"/>
      <c r="M26" s="68"/>
      <c r="N26" s="68"/>
      <c r="O26" s="68"/>
      <c r="P26" s="68"/>
      <c r="Q26" s="68"/>
    </row>
    <row r="27" spans="1:17" ht="21" customHeight="1" x14ac:dyDescent="0.15">
      <c r="A27" s="96" t="s">
        <v>50</v>
      </c>
      <c r="B27" s="96"/>
      <c r="C27" s="96"/>
      <c r="D27" s="96"/>
      <c r="E27" s="96"/>
      <c r="F27" s="96"/>
      <c r="G27" s="96"/>
      <c r="H27" s="96"/>
      <c r="J27" s="96" t="s">
        <v>50</v>
      </c>
      <c r="K27" s="96"/>
      <c r="L27" s="96"/>
      <c r="M27" s="96"/>
      <c r="N27" s="96"/>
      <c r="O27" s="96"/>
      <c r="P27" s="96"/>
      <c r="Q27" s="96"/>
    </row>
    <row r="28" spans="1:17" ht="21" customHeight="1" thickBot="1" x14ac:dyDescent="0.2">
      <c r="A28" s="113" t="s">
        <v>69</v>
      </c>
      <c r="B28" s="94"/>
      <c r="C28" s="94"/>
      <c r="D28" s="94"/>
      <c r="E28" s="94"/>
      <c r="F28" s="94"/>
      <c r="G28" s="94"/>
      <c r="H28" s="94"/>
      <c r="J28" s="113" t="s">
        <v>69</v>
      </c>
      <c r="K28" s="94"/>
      <c r="L28" s="94"/>
      <c r="M28" s="94"/>
      <c r="N28" s="94"/>
      <c r="O28" s="94"/>
      <c r="P28" s="94"/>
      <c r="Q28" s="94"/>
    </row>
    <row r="29" spans="1:17" ht="21" customHeight="1" thickBot="1" x14ac:dyDescent="0.2">
      <c r="A29" s="127" t="s">
        <v>49</v>
      </c>
      <c r="B29" s="129" t="s">
        <v>52</v>
      </c>
      <c r="C29" s="130"/>
      <c r="D29" s="130"/>
      <c r="E29" s="130"/>
      <c r="F29" s="130"/>
      <c r="G29" s="130"/>
      <c r="H29" s="131"/>
      <c r="J29" s="127" t="s">
        <v>68</v>
      </c>
      <c r="K29" s="129" t="s">
        <v>52</v>
      </c>
      <c r="L29" s="130"/>
      <c r="M29" s="130"/>
      <c r="N29" s="130"/>
      <c r="O29" s="130"/>
      <c r="P29" s="130"/>
      <c r="Q29" s="131"/>
    </row>
    <row r="30" spans="1:17" ht="21" customHeight="1" thickBot="1" x14ac:dyDescent="0.2">
      <c r="A30" s="128"/>
      <c r="B30" s="105" t="s">
        <v>24</v>
      </c>
      <c r="C30" s="106" t="s">
        <v>25</v>
      </c>
      <c r="D30" s="69" t="s">
        <v>19</v>
      </c>
      <c r="E30" s="69" t="s">
        <v>20</v>
      </c>
      <c r="F30" s="69" t="s">
        <v>21</v>
      </c>
      <c r="G30" s="69" t="s">
        <v>22</v>
      </c>
      <c r="H30" s="70" t="s">
        <v>23</v>
      </c>
      <c r="J30" s="128"/>
      <c r="K30" s="105" t="s">
        <v>24</v>
      </c>
      <c r="L30" s="106" t="s">
        <v>25</v>
      </c>
      <c r="M30" s="69" t="s">
        <v>19</v>
      </c>
      <c r="N30" s="69" t="s">
        <v>20</v>
      </c>
      <c r="O30" s="69" t="s">
        <v>21</v>
      </c>
      <c r="P30" s="69" t="s">
        <v>22</v>
      </c>
      <c r="Q30" s="70" t="s">
        <v>23</v>
      </c>
    </row>
    <row r="31" spans="1:17" ht="20.100000000000001" customHeight="1" x14ac:dyDescent="0.15">
      <c r="A31" s="55" t="s">
        <v>33</v>
      </c>
      <c r="B31" s="97">
        <f>SUM('第４段階　１割   '!D24)</f>
        <v>7893</v>
      </c>
      <c r="C31" s="97">
        <f>SUM('第４段階　１割   '!D45)</f>
        <v>8208</v>
      </c>
      <c r="D31" s="71">
        <f>SUM('第４段階　１割   '!D69)</f>
        <v>8459</v>
      </c>
      <c r="E31" s="71">
        <f>SUM('第４段階　１割   '!D90)</f>
        <v>8569</v>
      </c>
      <c r="F31" s="71">
        <f>SUM('第４段階　１割   '!D112)</f>
        <v>8755</v>
      </c>
      <c r="G31" s="71">
        <f>SUM('第４段階　１割   '!D133)</f>
        <v>8930</v>
      </c>
      <c r="H31" s="72">
        <f>SUM('第４段階　１割   '!D155)</f>
        <v>9101</v>
      </c>
      <c r="J31" s="55" t="s">
        <v>33</v>
      </c>
      <c r="K31" s="97">
        <f>SUM('第４段階　３割   '!D24)</f>
        <v>11578</v>
      </c>
      <c r="L31" s="97">
        <f>SUM('第４段階　３割   '!D45)</f>
        <v>12524</v>
      </c>
      <c r="M31" s="71">
        <f>SUM('第４段階　３割   '!D69)</f>
        <v>13277</v>
      </c>
      <c r="N31" s="71">
        <f>SUM('第４段階　３割   '!D90)</f>
        <v>13796</v>
      </c>
      <c r="O31" s="71">
        <f>SUM('第４段階　３割   '!D112)</f>
        <v>14165</v>
      </c>
      <c r="P31" s="71">
        <f>SUM('第４段階　３割   '!D133)</f>
        <v>14688</v>
      </c>
      <c r="Q31" s="72">
        <f>SUM('第４段階　３割   '!D155)</f>
        <v>15201</v>
      </c>
    </row>
    <row r="32" spans="1:17" ht="20.100000000000001" customHeight="1" x14ac:dyDescent="0.15">
      <c r="A32" s="56" t="s">
        <v>34</v>
      </c>
      <c r="B32" s="107">
        <f>SUM('第４段階　１割   '!E24)</f>
        <v>12533</v>
      </c>
      <c r="C32" s="107">
        <f>SUM('第４段階　１割   '!E45)</f>
        <v>13006</v>
      </c>
      <c r="D32" s="81">
        <f>SUM('第４段階　１割   '!E69)</f>
        <v>13377</v>
      </c>
      <c r="E32" s="81">
        <f>SUM('第４段階　１割   '!E90)</f>
        <v>13550</v>
      </c>
      <c r="F32" s="81">
        <f>SUM('第４段階　１割   '!E112)</f>
        <v>13828</v>
      </c>
      <c r="G32" s="81">
        <f>SUM('第４段階　１割   '!E133)</f>
        <v>14090</v>
      </c>
      <c r="H32" s="82">
        <f>SUM('第４段階　１割   '!E155)</f>
        <v>14346</v>
      </c>
      <c r="J32" s="56" t="s">
        <v>34</v>
      </c>
      <c r="K32" s="107">
        <f>SUM('第４段階　３割   '!E24)</f>
        <v>17599</v>
      </c>
      <c r="L32" s="107">
        <f>SUM('第４段階　３割   '!E45)</f>
        <v>19018</v>
      </c>
      <c r="M32" s="81">
        <f>SUM('第４段階　３割   '!E69)</f>
        <v>20130</v>
      </c>
      <c r="N32" s="81">
        <f>SUM('第４段階　３割   '!E90)</f>
        <v>20913</v>
      </c>
      <c r="O32" s="81">
        <f>SUM('第４段階　３割   '!E112)</f>
        <v>21482</v>
      </c>
      <c r="P32" s="81">
        <f>SUM('第４段階　３割   '!E133)</f>
        <v>22268</v>
      </c>
      <c r="Q32" s="82">
        <f>SUM('第４段階　３割   '!E155)</f>
        <v>23037</v>
      </c>
    </row>
    <row r="33" spans="1:17" ht="20.100000000000001" customHeight="1" x14ac:dyDescent="0.15">
      <c r="A33" s="56" t="s">
        <v>35</v>
      </c>
      <c r="B33" s="107">
        <f>SUM('第４段階　１割   '!F24)</f>
        <v>17175</v>
      </c>
      <c r="C33" s="107">
        <f>SUM('第４段階　１割   '!F45)</f>
        <v>17804</v>
      </c>
      <c r="D33" s="81">
        <f>SUM('第４段階　１割   '!F69)</f>
        <v>18296</v>
      </c>
      <c r="E33" s="81">
        <f>SUM('第４段階　１割   '!F90)</f>
        <v>18530</v>
      </c>
      <c r="F33" s="81">
        <f>SUM('第４段階　１割   '!F112)</f>
        <v>18900</v>
      </c>
      <c r="G33" s="81">
        <f>SUM('第４段階　１割   '!F133)</f>
        <v>19250</v>
      </c>
      <c r="H33" s="82">
        <f>SUM('第４段階　１割   '!F155)</f>
        <v>19589</v>
      </c>
      <c r="J33" s="56" t="s">
        <v>35</v>
      </c>
      <c r="K33" s="107">
        <f>SUM('第４段階　３割   '!F24)</f>
        <v>23624</v>
      </c>
      <c r="L33" s="107">
        <f>SUM('第４段階　３割   '!F45)</f>
        <v>25512</v>
      </c>
      <c r="M33" s="81">
        <f>SUM('第４段階　３割   '!F69)</f>
        <v>26987</v>
      </c>
      <c r="N33" s="81">
        <f>SUM('第４段階　３割   '!F90)</f>
        <v>28033</v>
      </c>
      <c r="O33" s="81">
        <f>SUM('第４段階　３割   '!F112)</f>
        <v>28799</v>
      </c>
      <c r="P33" s="81">
        <f>SUM('第４段階　３割   '!F133)</f>
        <v>29848</v>
      </c>
      <c r="Q33" s="82">
        <f>SUM('第４段階　３割   '!F155)</f>
        <v>30867</v>
      </c>
    </row>
    <row r="34" spans="1:17" ht="20.100000000000001" customHeight="1" x14ac:dyDescent="0.15">
      <c r="A34" s="56" t="s">
        <v>36</v>
      </c>
      <c r="B34" s="107">
        <f>SUM('第４段階　１割   '!G24)</f>
        <v>21816</v>
      </c>
      <c r="C34" s="107">
        <f>SUM('第４段階　１割   '!G45)</f>
        <v>12103</v>
      </c>
      <c r="D34" s="81">
        <f>SUM('第４段階　１割   '!G69)</f>
        <v>23213</v>
      </c>
      <c r="E34" s="81">
        <f>SUM('第４段階　１割   '!G90)</f>
        <v>23510</v>
      </c>
      <c r="F34" s="81">
        <f>SUM('第４段階　１割   '!G112)</f>
        <v>23972</v>
      </c>
      <c r="G34" s="81">
        <f>SUM('第４段階　１割   '!G133)</f>
        <v>24409</v>
      </c>
      <c r="H34" s="82">
        <f>SUM('第４段階　１割   '!G155)</f>
        <v>24835</v>
      </c>
      <c r="J34" s="56" t="s">
        <v>36</v>
      </c>
      <c r="K34" s="107">
        <f>SUM('第４段階　３割   '!G24)</f>
        <v>29648</v>
      </c>
      <c r="L34" s="107">
        <f>SUM('第４段階　３割   '!G45)</f>
        <v>32009</v>
      </c>
      <c r="M34" s="81">
        <f>SUM('第４段階　３割   '!G69)</f>
        <v>33838</v>
      </c>
      <c r="N34" s="81">
        <f>SUM('第４段階　３割   '!G90)</f>
        <v>35146</v>
      </c>
      <c r="O34" s="81">
        <f>SUM('第４段階　３割   '!G112)</f>
        <v>36116</v>
      </c>
      <c r="P34" s="81">
        <f>SUM('第４段階　３割   '!G133)</f>
        <v>37427</v>
      </c>
      <c r="Q34" s="82">
        <f>SUM('第４段階　３割   '!G155)</f>
        <v>38703</v>
      </c>
    </row>
    <row r="35" spans="1:17" ht="20.100000000000001" customHeight="1" x14ac:dyDescent="0.15">
      <c r="A35" s="56" t="s">
        <v>37</v>
      </c>
      <c r="B35" s="107">
        <f>SUM('第４段階　１割   '!H24)</f>
        <v>26458</v>
      </c>
      <c r="C35" s="107">
        <f>SUM('第４段階　１割   '!H45)</f>
        <v>27403</v>
      </c>
      <c r="D35" s="81">
        <f>SUM('第４段階　１割   '!H69)</f>
        <v>28131</v>
      </c>
      <c r="E35" s="81">
        <f>SUM('第４段階　１割   '!H90)</f>
        <v>28489</v>
      </c>
      <c r="F35" s="81">
        <f>SUM('第４段階　１割   '!H112)</f>
        <v>29044</v>
      </c>
      <c r="G35" s="81">
        <f>SUM('第４段階　１割   '!H133)</f>
        <v>29570</v>
      </c>
      <c r="H35" s="82">
        <f>SUM('第４段階　１割   '!H155)</f>
        <v>30079</v>
      </c>
      <c r="J35" s="56" t="s">
        <v>37</v>
      </c>
      <c r="K35" s="107">
        <f>SUM('第４段階　３割   '!H24)</f>
        <v>35673</v>
      </c>
      <c r="L35" s="107">
        <f>SUM('第４段階　３割   '!H45)</f>
        <v>38507</v>
      </c>
      <c r="M35" s="81">
        <f>SUM('第４段階　３割   '!H69)</f>
        <v>40691</v>
      </c>
      <c r="N35" s="81">
        <f>SUM('第４段階　３割   '!H90)</f>
        <v>42263</v>
      </c>
      <c r="O35" s="81">
        <f>SUM('第４段階　３割   '!H112)</f>
        <v>43432</v>
      </c>
      <c r="P35" s="81">
        <f>SUM('第４段階　３割   '!H133)</f>
        <v>45010</v>
      </c>
      <c r="Q35" s="82">
        <f>SUM('第４段階　３割   '!H155)</f>
        <v>46536</v>
      </c>
    </row>
    <row r="36" spans="1:17" ht="20.100000000000001" customHeight="1" thickBot="1" x14ac:dyDescent="0.2">
      <c r="A36" s="57" t="s">
        <v>38</v>
      </c>
      <c r="B36" s="108">
        <f>SUM('第４段階　１割   '!I24)</f>
        <v>31098</v>
      </c>
      <c r="C36" s="108">
        <f>SUM('第４段階　１割   '!I45)</f>
        <v>32201</v>
      </c>
      <c r="D36" s="83">
        <f>SUM('第４段階　１割   '!I69)</f>
        <v>33051</v>
      </c>
      <c r="E36" s="83">
        <f>SUM('第４段階　１割   '!I90)</f>
        <v>33469</v>
      </c>
      <c r="F36" s="83">
        <f>SUM('第４段階　１割   '!I112)</f>
        <v>34117</v>
      </c>
      <c r="G36" s="83">
        <f>SUM('第４段階　１割   '!I133)</f>
        <v>34729</v>
      </c>
      <c r="H36" s="84">
        <f>SUM('第４段階　１割   '!I155)</f>
        <v>35324</v>
      </c>
      <c r="J36" s="57" t="s">
        <v>38</v>
      </c>
      <c r="K36" s="108">
        <f>SUM('第４段階　３割   '!I24)</f>
        <v>41694</v>
      </c>
      <c r="L36" s="108">
        <f>SUM('第４段階　３割   '!I45)</f>
        <v>45001</v>
      </c>
      <c r="M36" s="83">
        <f>SUM('第４段階　３割   '!I69)</f>
        <v>47552</v>
      </c>
      <c r="N36" s="83">
        <f>SUM('第４段階　３割   '!I90)</f>
        <v>49380</v>
      </c>
      <c r="O36" s="83">
        <f>SUM('第４段階　３割   '!I112)</f>
        <v>50749</v>
      </c>
      <c r="P36" s="83">
        <f>SUM('第４段階　３割   '!I133)</f>
        <v>52587</v>
      </c>
      <c r="Q36" s="84">
        <f>SUM('第４段階　３割   '!I155)</f>
        <v>54372</v>
      </c>
    </row>
    <row r="37" spans="1:17" ht="13.5" customHeight="1" thickBot="1" x14ac:dyDescent="0.2"/>
    <row r="38" spans="1:17" ht="21" customHeight="1" thickBot="1" x14ac:dyDescent="0.2">
      <c r="A38" s="138" t="s">
        <v>46</v>
      </c>
      <c r="B38" s="129" t="s">
        <v>52</v>
      </c>
      <c r="C38" s="130"/>
      <c r="D38" s="130"/>
      <c r="E38" s="130"/>
      <c r="F38" s="130"/>
      <c r="G38" s="130"/>
      <c r="H38" s="131"/>
    </row>
    <row r="39" spans="1:17" ht="21" customHeight="1" thickBot="1" x14ac:dyDescent="0.2">
      <c r="A39" s="139"/>
      <c r="B39" s="105" t="str">
        <f t="shared" ref="B39:H39" si="2">B30</f>
        <v>要支援１</v>
      </c>
      <c r="C39" s="106" t="str">
        <f t="shared" si="2"/>
        <v>要支援２</v>
      </c>
      <c r="D39" s="69" t="str">
        <f t="shared" si="2"/>
        <v>要介護１</v>
      </c>
      <c r="E39" s="69" t="str">
        <f t="shared" si="2"/>
        <v>要介護２</v>
      </c>
      <c r="F39" s="69" t="str">
        <f t="shared" si="2"/>
        <v>要介護３</v>
      </c>
      <c r="G39" s="69" t="str">
        <f t="shared" si="2"/>
        <v>要介護４</v>
      </c>
      <c r="H39" s="70" t="str">
        <f t="shared" si="2"/>
        <v>要介護５</v>
      </c>
    </row>
    <row r="40" spans="1:17" ht="21" customHeight="1" x14ac:dyDescent="0.15">
      <c r="A40" s="55" t="s">
        <v>33</v>
      </c>
      <c r="B40" s="97">
        <f>SUM('第４段階　2割   '!D24)</f>
        <v>9736</v>
      </c>
      <c r="C40" s="97">
        <f>SUM('第４段階　2割   '!D45)</f>
        <v>10366</v>
      </c>
      <c r="D40" s="71">
        <f>SUM('第４段階　2割   '!D69)</f>
        <v>10868</v>
      </c>
      <c r="E40" s="71">
        <f>SUM('第４段階　2割   '!D90)</f>
        <v>11087</v>
      </c>
      <c r="F40" s="71">
        <f>SUM('第４段階　2割   '!D112)</f>
        <v>11460</v>
      </c>
      <c r="G40" s="71">
        <f>SUM('第４段階　2割   '!D133)</f>
        <v>11809</v>
      </c>
      <c r="H40" s="72">
        <f>SUM('第４段階　2割   '!D155)</f>
        <v>12151</v>
      </c>
    </row>
    <row r="41" spans="1:17" ht="21" customHeight="1" x14ac:dyDescent="0.15">
      <c r="A41" s="56" t="s">
        <v>34</v>
      </c>
      <c r="B41" s="107">
        <f>SUM('第４段階　2割   '!E24)</f>
        <v>15066</v>
      </c>
      <c r="C41" s="107">
        <f>SUM('第４段階　2割   '!E45)</f>
        <v>16012</v>
      </c>
      <c r="D41" s="81">
        <f>SUM('第４段階　2割   '!E69)</f>
        <v>16754</v>
      </c>
      <c r="E41" s="81">
        <f>SUM('第４段階　2割   '!E90)</f>
        <v>17100</v>
      </c>
      <c r="F41" s="81">
        <f>SUM('第４段階　2割   '!E112)</f>
        <v>17655</v>
      </c>
      <c r="G41" s="81">
        <f>SUM('第４段階　2割   '!E133)</f>
        <v>18179</v>
      </c>
      <c r="H41" s="82">
        <f>SUM('第４段階　2割   '!E155)</f>
        <v>18692</v>
      </c>
    </row>
    <row r="42" spans="1:17" ht="21" customHeight="1" x14ac:dyDescent="0.15">
      <c r="A42" s="56" t="s">
        <v>35</v>
      </c>
      <c r="B42" s="107">
        <f>SUM('第４段階　2割   '!F24)</f>
        <v>20399</v>
      </c>
      <c r="C42" s="107">
        <f>SUM('第４段階　2割   '!F45)</f>
        <v>21658</v>
      </c>
      <c r="D42" s="81">
        <f>SUM('第４段階　2割   '!F69)</f>
        <v>22642</v>
      </c>
      <c r="E42" s="81">
        <f>SUM('第４段階　2割   '!F90)</f>
        <v>23110</v>
      </c>
      <c r="F42" s="81">
        <f>SUM('第４段階　2割   '!F112)</f>
        <v>23849</v>
      </c>
      <c r="G42" s="81">
        <f>SUM('第４段階　2割   '!F133)</f>
        <v>24549</v>
      </c>
      <c r="H42" s="82">
        <f>SUM('第４段階　2割   '!F155)</f>
        <v>25228</v>
      </c>
    </row>
    <row r="43" spans="1:17" ht="21" customHeight="1" x14ac:dyDescent="0.15">
      <c r="A43" s="56" t="s">
        <v>36</v>
      </c>
      <c r="B43" s="107">
        <f>SUM('第４段階　2割   '!G24)</f>
        <v>25732</v>
      </c>
      <c r="C43" s="107">
        <f>SUM('第４段階　2割   '!G45)</f>
        <v>27306</v>
      </c>
      <c r="D43" s="81">
        <f>SUM('第４段階　2割   '!G69)</f>
        <v>28525</v>
      </c>
      <c r="E43" s="81">
        <f>SUM('第４段階　2割   '!G90)</f>
        <v>29120</v>
      </c>
      <c r="F43" s="81">
        <f>SUM('第４段階　2割   '!G112)</f>
        <v>30044</v>
      </c>
      <c r="G43" s="81">
        <f>SUM('第４段階　2割   '!G133)</f>
        <v>30918</v>
      </c>
      <c r="H43" s="82">
        <f>SUM('第４段階　2割   '!G155)</f>
        <v>31769</v>
      </c>
    </row>
    <row r="44" spans="1:17" ht="21" customHeight="1" x14ac:dyDescent="0.15">
      <c r="A44" s="56" t="s">
        <v>37</v>
      </c>
      <c r="B44" s="107">
        <f>SUM('第４段階　2割   '!H24)</f>
        <v>31066</v>
      </c>
      <c r="C44" s="107">
        <f>SUM('第４段階　2割   '!H45)</f>
        <v>32805</v>
      </c>
      <c r="D44" s="81">
        <f>SUM('第４段階　2割   '!H69)</f>
        <v>34411</v>
      </c>
      <c r="E44" s="81">
        <f>SUM('第４段階　2割   '!H90)</f>
        <v>35128</v>
      </c>
      <c r="F44" s="81">
        <f>SUM('第４段階　2割   '!H112)</f>
        <v>36238</v>
      </c>
      <c r="G44" s="81">
        <f>SUM('第４段階　2割   '!H133)</f>
        <v>37290</v>
      </c>
      <c r="H44" s="82">
        <f>SUM('第４段階　2割   '!H155)</f>
        <v>38307</v>
      </c>
    </row>
    <row r="45" spans="1:17" ht="21" customHeight="1" thickBot="1" x14ac:dyDescent="0.2">
      <c r="A45" s="57" t="s">
        <v>38</v>
      </c>
      <c r="B45" s="108">
        <f>SUM('第４段階　2割   '!I24)</f>
        <v>36396</v>
      </c>
      <c r="C45" s="108">
        <f>SUM('第４段階　2割   '!I45)</f>
        <v>38301</v>
      </c>
      <c r="D45" s="83">
        <f>SUM('第４段階　2割   '!I69)</f>
        <v>40301</v>
      </c>
      <c r="E45" s="83">
        <f>SUM('第４段階　2割   '!I90)</f>
        <v>41138</v>
      </c>
      <c r="F45" s="83">
        <f>SUM('第４段階　2割   '!I112)</f>
        <v>42433</v>
      </c>
      <c r="G45" s="83">
        <f>SUM('第４段階　2割   '!I133)</f>
        <v>43658</v>
      </c>
      <c r="H45" s="84">
        <f>SUM('第４段階　2割   '!I155)</f>
        <v>44848</v>
      </c>
    </row>
    <row r="46" spans="1:17" ht="21" customHeight="1" x14ac:dyDescent="0.15"/>
    <row r="47" spans="1:17" ht="21" customHeight="1" x14ac:dyDescent="0.15"/>
    <row r="48" spans="1:17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</sheetData>
  <mergeCells count="30">
    <mergeCell ref="B25:H25"/>
    <mergeCell ref="B23:H23"/>
    <mergeCell ref="A38:A39"/>
    <mergeCell ref="B38:H38"/>
    <mergeCell ref="A29:A30"/>
    <mergeCell ref="B24:H24"/>
    <mergeCell ref="B29:H29"/>
    <mergeCell ref="A2:H2"/>
    <mergeCell ref="F1:H1"/>
    <mergeCell ref="B4:H4"/>
    <mergeCell ref="B17:H17"/>
    <mergeCell ref="B22:H22"/>
    <mergeCell ref="B16:H16"/>
    <mergeCell ref="B19:H19"/>
    <mergeCell ref="B20:H20"/>
    <mergeCell ref="B21:H21"/>
    <mergeCell ref="O1:Q1"/>
    <mergeCell ref="J2:Q2"/>
    <mergeCell ref="K4:Q4"/>
    <mergeCell ref="K16:Q16"/>
    <mergeCell ref="K17:Q17"/>
    <mergeCell ref="K24:Q24"/>
    <mergeCell ref="K25:Q25"/>
    <mergeCell ref="J29:J30"/>
    <mergeCell ref="K29:Q29"/>
    <mergeCell ref="K19:Q19"/>
    <mergeCell ref="K20:Q20"/>
    <mergeCell ref="K21:Q21"/>
    <mergeCell ref="K22:Q22"/>
    <mergeCell ref="K23:Q23"/>
  </mergeCells>
  <phoneticPr fontId="1"/>
  <pageMargins left="1.1811023622047245" right="0.19685039370078741" top="0.47244094488188981" bottom="0.19685039370078741" header="0.31496062992125984" footer="0.23622047244094491"/>
  <pageSetup paperSize="9" scale="95" orientation="portrait" verticalDpi="300" r:id="rId1"/>
  <headerFooter alignWithMargins="0"/>
  <ignoredErrors>
    <ignoredError sqref="H13 H4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2799F-7A47-4A36-8B4A-FEFF05A7C53D}">
  <sheetPr>
    <tabColor rgb="FFFFFF00"/>
  </sheetPr>
  <dimension ref="A1:H41"/>
  <sheetViews>
    <sheetView topLeftCell="A10" zoomScale="85" zoomScaleNormal="85" workbookViewId="0">
      <selection activeCell="F1" sqref="F1:H1"/>
    </sheetView>
  </sheetViews>
  <sheetFormatPr defaultRowHeight="13.5" x14ac:dyDescent="0.15"/>
  <cols>
    <col min="1" max="1" width="26" style="47" customWidth="1"/>
    <col min="2" max="8" width="8.125" style="68" customWidth="1"/>
    <col min="9" max="16384" width="9" style="47"/>
  </cols>
  <sheetData>
    <row r="1" spans="1:8" ht="22.5" customHeight="1" x14ac:dyDescent="0.15">
      <c r="F1" s="135" t="s">
        <v>84</v>
      </c>
      <c r="G1" s="135"/>
      <c r="H1" s="135"/>
    </row>
    <row r="2" spans="1:8" ht="30" customHeight="1" x14ac:dyDescent="0.15">
      <c r="A2" s="136" t="s">
        <v>53</v>
      </c>
      <c r="B2" s="136"/>
      <c r="C2" s="136"/>
      <c r="D2" s="136"/>
      <c r="E2" s="136"/>
      <c r="F2" s="136"/>
      <c r="G2" s="136"/>
      <c r="H2" s="136"/>
    </row>
    <row r="3" spans="1:8" ht="11.25" customHeight="1" thickBot="1" x14ac:dyDescent="0.2">
      <c r="A3" s="48"/>
    </row>
    <row r="4" spans="1:8" ht="21" customHeight="1" thickBot="1" x14ac:dyDescent="0.2">
      <c r="A4" s="110" t="s">
        <v>75</v>
      </c>
      <c r="B4" s="129" t="s">
        <v>52</v>
      </c>
      <c r="C4" s="130"/>
      <c r="D4" s="130"/>
      <c r="E4" s="130"/>
      <c r="F4" s="130"/>
      <c r="G4" s="130"/>
      <c r="H4" s="131"/>
    </row>
    <row r="5" spans="1:8" ht="21" customHeight="1" thickBot="1" x14ac:dyDescent="0.2">
      <c r="A5" s="52"/>
      <c r="B5" s="102" t="s">
        <v>24</v>
      </c>
      <c r="C5" s="102" t="s">
        <v>25</v>
      </c>
      <c r="D5" s="69" t="s">
        <v>19</v>
      </c>
      <c r="E5" s="69" t="s">
        <v>20</v>
      </c>
      <c r="F5" s="69" t="s">
        <v>21</v>
      </c>
      <c r="G5" s="69" t="s">
        <v>22</v>
      </c>
      <c r="H5" s="70" t="s">
        <v>23</v>
      </c>
    </row>
    <row r="6" spans="1:8" ht="20.100000000000001" customHeight="1" x14ac:dyDescent="0.15">
      <c r="A6" s="60" t="s">
        <v>1</v>
      </c>
      <c r="B6" s="97">
        <v>523</v>
      </c>
      <c r="C6" s="97">
        <v>649</v>
      </c>
      <c r="D6" s="71">
        <v>696</v>
      </c>
      <c r="E6" s="71">
        <v>764</v>
      </c>
      <c r="F6" s="71">
        <v>838</v>
      </c>
      <c r="G6" s="71">
        <v>908</v>
      </c>
      <c r="H6" s="72">
        <v>976</v>
      </c>
    </row>
    <row r="7" spans="1:8" ht="20.100000000000001" customHeight="1" x14ac:dyDescent="0.15">
      <c r="A7" s="59" t="s">
        <v>40</v>
      </c>
      <c r="B7" s="98">
        <v>12</v>
      </c>
      <c r="C7" s="98">
        <v>12</v>
      </c>
      <c r="D7" s="73">
        <v>12</v>
      </c>
      <c r="E7" s="73">
        <v>12</v>
      </c>
      <c r="F7" s="73">
        <v>12</v>
      </c>
      <c r="G7" s="73">
        <v>12</v>
      </c>
      <c r="H7" s="74">
        <v>12</v>
      </c>
    </row>
    <row r="8" spans="1:8" ht="20.100000000000001" customHeight="1" x14ac:dyDescent="0.15">
      <c r="A8" s="49" t="s">
        <v>62</v>
      </c>
      <c r="B8" s="99">
        <v>0</v>
      </c>
      <c r="C8" s="99">
        <v>0</v>
      </c>
      <c r="D8" s="75">
        <v>4</v>
      </c>
      <c r="E8" s="75">
        <v>4</v>
      </c>
      <c r="F8" s="75">
        <v>4</v>
      </c>
      <c r="G8" s="75">
        <v>4</v>
      </c>
      <c r="H8" s="76">
        <v>4</v>
      </c>
    </row>
    <row r="9" spans="1:8" ht="20.100000000000001" customHeight="1" x14ac:dyDescent="0.15">
      <c r="A9" s="49" t="s">
        <v>63</v>
      </c>
      <c r="B9" s="99">
        <v>0</v>
      </c>
      <c r="C9" s="99">
        <v>0</v>
      </c>
      <c r="D9" s="75">
        <v>8</v>
      </c>
      <c r="E9" s="75">
        <v>8</v>
      </c>
      <c r="F9" s="75">
        <v>8</v>
      </c>
      <c r="G9" s="75">
        <v>8</v>
      </c>
      <c r="H9" s="76">
        <v>8</v>
      </c>
    </row>
    <row r="10" spans="1:8" ht="20.100000000000001" customHeight="1" x14ac:dyDescent="0.15">
      <c r="A10" s="49" t="s">
        <v>51</v>
      </c>
      <c r="B10" s="99">
        <v>0</v>
      </c>
      <c r="C10" s="99">
        <v>0</v>
      </c>
      <c r="D10" s="75">
        <v>18</v>
      </c>
      <c r="E10" s="75">
        <v>18</v>
      </c>
      <c r="F10" s="75">
        <v>18</v>
      </c>
      <c r="G10" s="75">
        <v>18</v>
      </c>
      <c r="H10" s="76">
        <v>18</v>
      </c>
    </row>
    <row r="11" spans="1:8" ht="20.100000000000001" customHeight="1" x14ac:dyDescent="0.15">
      <c r="A11" s="49" t="s">
        <v>71</v>
      </c>
      <c r="B11" s="98">
        <v>18</v>
      </c>
      <c r="C11" s="98">
        <v>18</v>
      </c>
      <c r="D11" s="73">
        <v>18</v>
      </c>
      <c r="E11" s="73">
        <v>18</v>
      </c>
      <c r="F11" s="73">
        <v>18</v>
      </c>
      <c r="G11" s="73">
        <v>18</v>
      </c>
      <c r="H11" s="74">
        <v>18</v>
      </c>
    </row>
    <row r="12" spans="1:8" ht="20.100000000000001" customHeight="1" x14ac:dyDescent="0.15">
      <c r="A12" s="50" t="s">
        <v>28</v>
      </c>
      <c r="B12" s="100">
        <v>368</v>
      </c>
      <c r="C12" s="100">
        <v>368</v>
      </c>
      <c r="D12" s="77">
        <v>368</v>
      </c>
      <c r="E12" s="77">
        <v>368</v>
      </c>
      <c r="F12" s="77">
        <v>368</v>
      </c>
      <c r="G12" s="77">
        <v>368</v>
      </c>
      <c r="H12" s="78">
        <v>368</v>
      </c>
    </row>
    <row r="13" spans="1:8" ht="20.100000000000001" customHeight="1" thickBot="1" x14ac:dyDescent="0.2">
      <c r="A13" s="53" t="s">
        <v>9</v>
      </c>
      <c r="B13" s="101">
        <f t="shared" ref="B13:G13" si="0">SUM(B6:B12)</f>
        <v>921</v>
      </c>
      <c r="C13" s="101">
        <f t="shared" si="0"/>
        <v>1047</v>
      </c>
      <c r="D13" s="79">
        <f t="shared" si="0"/>
        <v>1124</v>
      </c>
      <c r="E13" s="79">
        <f t="shared" si="0"/>
        <v>1192</v>
      </c>
      <c r="F13" s="79">
        <f t="shared" si="0"/>
        <v>1266</v>
      </c>
      <c r="G13" s="79">
        <f t="shared" si="0"/>
        <v>1336</v>
      </c>
      <c r="H13" s="80">
        <f>SUM(H4:H12)</f>
        <v>1404</v>
      </c>
    </row>
    <row r="14" spans="1:8" ht="19.5" customHeight="1" x14ac:dyDescent="0.15">
      <c r="A14" s="103" t="s">
        <v>42</v>
      </c>
      <c r="B14" s="112" t="s">
        <v>80</v>
      </c>
      <c r="C14" s="95"/>
      <c r="D14" s="95"/>
      <c r="E14" s="95"/>
      <c r="F14" s="95"/>
      <c r="G14" s="95"/>
      <c r="H14" s="95"/>
    </row>
    <row r="15" spans="1:8" ht="19.5" customHeight="1" x14ac:dyDescent="0.15">
      <c r="A15" s="67"/>
      <c r="B15" s="117" t="s">
        <v>81</v>
      </c>
      <c r="C15" s="109"/>
      <c r="D15" s="109"/>
      <c r="E15" s="109"/>
      <c r="F15" s="109"/>
      <c r="G15" s="109"/>
      <c r="H15" s="109"/>
    </row>
    <row r="16" spans="1:8" ht="19.5" customHeight="1" thickBot="1" x14ac:dyDescent="0.2">
      <c r="A16" s="67"/>
      <c r="B16" s="137" t="s">
        <v>82</v>
      </c>
      <c r="C16" s="137"/>
      <c r="D16" s="137"/>
      <c r="E16" s="137"/>
      <c r="F16" s="137"/>
      <c r="G16" s="137"/>
      <c r="H16" s="137"/>
    </row>
    <row r="17" spans="1:8" ht="21" customHeight="1" thickBot="1" x14ac:dyDescent="0.2">
      <c r="A17" s="58" t="s">
        <v>29</v>
      </c>
      <c r="B17" s="129" t="s">
        <v>52</v>
      </c>
      <c r="C17" s="130"/>
      <c r="D17" s="130"/>
      <c r="E17" s="130"/>
      <c r="F17" s="130"/>
      <c r="G17" s="130"/>
      <c r="H17" s="131"/>
    </row>
    <row r="18" spans="1:8" ht="21" customHeight="1" thickBot="1" x14ac:dyDescent="0.2">
      <c r="A18" s="52"/>
      <c r="B18" s="69" t="s">
        <v>24</v>
      </c>
      <c r="C18" s="69" t="s">
        <v>25</v>
      </c>
      <c r="D18" s="69" t="s">
        <v>19</v>
      </c>
      <c r="E18" s="69" t="s">
        <v>20</v>
      </c>
      <c r="F18" s="69" t="s">
        <v>21</v>
      </c>
      <c r="G18" s="69" t="s">
        <v>22</v>
      </c>
      <c r="H18" s="70" t="s">
        <v>23</v>
      </c>
    </row>
    <row r="19" spans="1:8" ht="20.100000000000001" customHeight="1" x14ac:dyDescent="0.15">
      <c r="A19" s="51" t="s">
        <v>14</v>
      </c>
      <c r="B19" s="132">
        <v>1310</v>
      </c>
      <c r="C19" s="133"/>
      <c r="D19" s="133"/>
      <c r="E19" s="133"/>
      <c r="F19" s="133"/>
      <c r="G19" s="133"/>
      <c r="H19" s="134"/>
    </row>
    <row r="20" spans="1:8" ht="20.100000000000001" customHeight="1" x14ac:dyDescent="0.15">
      <c r="A20" s="54" t="s">
        <v>30</v>
      </c>
      <c r="B20" s="121">
        <v>1300</v>
      </c>
      <c r="C20" s="122"/>
      <c r="D20" s="122"/>
      <c r="E20" s="122"/>
      <c r="F20" s="122"/>
      <c r="G20" s="122"/>
      <c r="H20" s="123"/>
    </row>
    <row r="21" spans="1:8" ht="20.100000000000001" customHeight="1" x14ac:dyDescent="0.15">
      <c r="A21" s="54" t="s">
        <v>39</v>
      </c>
      <c r="B21" s="121">
        <v>100</v>
      </c>
      <c r="C21" s="122"/>
      <c r="D21" s="122"/>
      <c r="E21" s="122"/>
      <c r="F21" s="122"/>
      <c r="G21" s="122"/>
      <c r="H21" s="123"/>
    </row>
    <row r="22" spans="1:8" ht="20.100000000000001" customHeight="1" x14ac:dyDescent="0.15">
      <c r="A22" s="54" t="s">
        <v>31</v>
      </c>
      <c r="B22" s="121">
        <v>200</v>
      </c>
      <c r="C22" s="122"/>
      <c r="D22" s="122"/>
      <c r="E22" s="122"/>
      <c r="F22" s="122"/>
      <c r="G22" s="122"/>
      <c r="H22" s="123"/>
    </row>
    <row r="23" spans="1:8" ht="20.100000000000001" customHeight="1" x14ac:dyDescent="0.15">
      <c r="A23" s="54" t="s">
        <v>32</v>
      </c>
      <c r="B23" s="121">
        <v>100</v>
      </c>
      <c r="C23" s="122"/>
      <c r="D23" s="122"/>
      <c r="E23" s="122"/>
      <c r="F23" s="122"/>
      <c r="G23" s="122"/>
      <c r="H23" s="123"/>
    </row>
    <row r="24" spans="1:8" ht="20.100000000000001" customHeight="1" x14ac:dyDescent="0.15">
      <c r="A24" s="54" t="s">
        <v>45</v>
      </c>
      <c r="B24" s="121">
        <v>2000</v>
      </c>
      <c r="C24" s="122"/>
      <c r="D24" s="122"/>
      <c r="E24" s="122"/>
      <c r="F24" s="122"/>
      <c r="G24" s="122"/>
      <c r="H24" s="123"/>
    </row>
    <row r="25" spans="1:8" ht="20.100000000000001" customHeight="1" thickBot="1" x14ac:dyDescent="0.2">
      <c r="A25" s="92" t="s">
        <v>44</v>
      </c>
      <c r="B25" s="124">
        <v>3000</v>
      </c>
      <c r="C25" s="125"/>
      <c r="D25" s="125"/>
      <c r="E25" s="125"/>
      <c r="F25" s="125"/>
      <c r="G25" s="125"/>
      <c r="H25" s="126"/>
    </row>
    <row r="26" spans="1:8" ht="13.5" customHeight="1" x14ac:dyDescent="0.15">
      <c r="A26" s="67"/>
    </row>
    <row r="27" spans="1:8" ht="21" customHeight="1" x14ac:dyDescent="0.15">
      <c r="A27" s="96" t="s">
        <v>50</v>
      </c>
      <c r="B27" s="96"/>
      <c r="C27" s="96"/>
      <c r="D27" s="96"/>
      <c r="E27" s="96"/>
      <c r="F27" s="96"/>
      <c r="G27" s="96"/>
      <c r="H27" s="96"/>
    </row>
    <row r="28" spans="1:8" ht="21" customHeight="1" thickBot="1" x14ac:dyDescent="0.2">
      <c r="A28" s="113" t="s">
        <v>69</v>
      </c>
      <c r="B28" s="94"/>
      <c r="C28" s="94"/>
      <c r="D28" s="94"/>
      <c r="E28" s="94"/>
      <c r="F28" s="94"/>
      <c r="G28" s="94"/>
      <c r="H28" s="94"/>
    </row>
    <row r="29" spans="1:8" ht="21" customHeight="1" thickBot="1" x14ac:dyDescent="0.2">
      <c r="A29" s="127" t="s">
        <v>49</v>
      </c>
      <c r="B29" s="129" t="s">
        <v>52</v>
      </c>
      <c r="C29" s="130"/>
      <c r="D29" s="130"/>
      <c r="E29" s="130"/>
      <c r="F29" s="130"/>
      <c r="G29" s="130"/>
      <c r="H29" s="131"/>
    </row>
    <row r="30" spans="1:8" ht="21" customHeight="1" thickBot="1" x14ac:dyDescent="0.2">
      <c r="A30" s="128"/>
      <c r="B30" s="105" t="s">
        <v>24</v>
      </c>
      <c r="C30" s="106" t="s">
        <v>25</v>
      </c>
      <c r="D30" s="69" t="s">
        <v>19</v>
      </c>
      <c r="E30" s="69" t="s">
        <v>20</v>
      </c>
      <c r="F30" s="69" t="s">
        <v>21</v>
      </c>
      <c r="G30" s="69" t="s">
        <v>22</v>
      </c>
      <c r="H30" s="70" t="s">
        <v>23</v>
      </c>
    </row>
    <row r="31" spans="1:8" ht="20.100000000000001" customHeight="1" x14ac:dyDescent="0.15">
      <c r="A31" s="55" t="s">
        <v>33</v>
      </c>
      <c r="B31" s="97">
        <f>SUM(第３段階②!D24)</f>
        <v>6076</v>
      </c>
      <c r="C31" s="97">
        <f>SUM(第３段階②!D45)</f>
        <v>6408</v>
      </c>
      <c r="D31" s="71">
        <f>SUM(第３段階②!D69)</f>
        <v>6600</v>
      </c>
      <c r="E31" s="71">
        <f>SUM(第３段階②!D91)</f>
        <v>6769</v>
      </c>
      <c r="F31" s="71">
        <f>SUM(第３段階②!D113)</f>
        <v>6955</v>
      </c>
      <c r="G31" s="71">
        <f>SUM(第３段階②!D134)</f>
        <v>7130</v>
      </c>
      <c r="H31" s="72">
        <f>SUM(第３段階②!D156)</f>
        <v>7301</v>
      </c>
    </row>
    <row r="32" spans="1:8" ht="20.100000000000001" customHeight="1" x14ac:dyDescent="0.15">
      <c r="A32" s="56" t="s">
        <v>34</v>
      </c>
      <c r="B32" s="107">
        <f>SUM(第３段階②!E24)</f>
        <v>9381</v>
      </c>
      <c r="C32" s="107">
        <f>SUM(第３段階②!E45)</f>
        <v>9876</v>
      </c>
      <c r="D32" s="81">
        <f>SUM(第３段階②!E69)</f>
        <v>10165</v>
      </c>
      <c r="E32" s="81">
        <f>SUM(第３段階②!E91)</f>
        <v>10420</v>
      </c>
      <c r="F32" s="81">
        <f>SUM(第３段階②!E113)</f>
        <v>10698</v>
      </c>
      <c r="G32" s="81">
        <f>SUM(第３段階②!E134)</f>
        <v>10960</v>
      </c>
      <c r="H32" s="82">
        <f>SUM(第３段階②!E156)</f>
        <v>11216</v>
      </c>
    </row>
    <row r="33" spans="1:8" ht="20.100000000000001" customHeight="1" x14ac:dyDescent="0.15">
      <c r="A33" s="56" t="s">
        <v>35</v>
      </c>
      <c r="B33" s="107">
        <f>SUM(第３段階②!F24)</f>
        <v>12685</v>
      </c>
      <c r="C33" s="107">
        <f>SUM(第３段階②!F45)</f>
        <v>13344</v>
      </c>
      <c r="D33" s="81">
        <f>SUM(第３段階②!F69)</f>
        <v>13731</v>
      </c>
      <c r="E33" s="81">
        <f>SUM(第３段階②!F91)</f>
        <v>14070</v>
      </c>
      <c r="F33" s="81">
        <f>SUM(第３段階②!F113)</f>
        <v>14440</v>
      </c>
      <c r="G33" s="81">
        <f>SUM(第３段階②!F134)</f>
        <v>14790</v>
      </c>
      <c r="H33" s="82">
        <f>SUM(第３段階②!F156)</f>
        <v>15129</v>
      </c>
    </row>
    <row r="34" spans="1:8" ht="20.100000000000001" customHeight="1" x14ac:dyDescent="0.15">
      <c r="A34" s="56" t="s">
        <v>36</v>
      </c>
      <c r="B34" s="107">
        <f>SUM(第３段階②!G24)</f>
        <v>15990</v>
      </c>
      <c r="C34" s="107">
        <f>SUM(第３段階②!G45)</f>
        <v>16813</v>
      </c>
      <c r="D34" s="81">
        <f>SUM(第３段階②!G69)</f>
        <v>17294</v>
      </c>
      <c r="E34" s="81">
        <f>SUM(第３段階②!G91)</f>
        <v>17720</v>
      </c>
      <c r="F34" s="81">
        <f>SUM(第３段階②!G113)</f>
        <v>18182</v>
      </c>
      <c r="G34" s="81">
        <f>SUM(第３段階②!G134)</f>
        <v>18619</v>
      </c>
      <c r="H34" s="82">
        <f>SUM(第３段階②!G156)</f>
        <v>19045</v>
      </c>
    </row>
    <row r="35" spans="1:8" ht="20.100000000000001" customHeight="1" x14ac:dyDescent="0.15">
      <c r="A35" s="56" t="s">
        <v>37</v>
      </c>
      <c r="B35" s="107">
        <f>SUM(第３段階②!H24)</f>
        <v>19293</v>
      </c>
      <c r="C35" s="107">
        <f>SUM(第３段階②!H45)</f>
        <v>20283</v>
      </c>
      <c r="D35" s="81">
        <f>SUM(第３段階②!H69)</f>
        <v>20859</v>
      </c>
      <c r="E35" s="81">
        <f>SUM(第３段階②!H91)</f>
        <v>21369</v>
      </c>
      <c r="F35" s="81">
        <f>SUM(第３段階②!H113)</f>
        <v>21924</v>
      </c>
      <c r="G35" s="81">
        <f>SUM(第３段階②!H134)</f>
        <v>22450</v>
      </c>
      <c r="H35" s="82">
        <f>SUM(第３段階②!H156)</f>
        <v>22959</v>
      </c>
    </row>
    <row r="36" spans="1:8" ht="20.100000000000001" customHeight="1" thickBot="1" x14ac:dyDescent="0.2">
      <c r="A36" s="57" t="s">
        <v>38</v>
      </c>
      <c r="B36" s="108">
        <f>SUM(第３段階②!I24)</f>
        <v>22595</v>
      </c>
      <c r="C36" s="108">
        <f>SUM(第３段階②!I45)</f>
        <v>23751</v>
      </c>
      <c r="D36" s="83">
        <f>SUM(第３段階②!I69)</f>
        <v>24426</v>
      </c>
      <c r="E36" s="83">
        <f>SUM(第３段階②!I91)</f>
        <v>25019</v>
      </c>
      <c r="F36" s="83">
        <f>SUM(第３段階②!I113)</f>
        <v>25667</v>
      </c>
      <c r="G36" s="83">
        <f>SUM(第３段階②!I134)</f>
        <v>26279</v>
      </c>
      <c r="H36" s="84">
        <f>SUM(第３段階②!I156)</f>
        <v>26874</v>
      </c>
    </row>
    <row r="37" spans="1:8" ht="13.5" customHeight="1" x14ac:dyDescent="0.15"/>
    <row r="38" spans="1:8" ht="21" customHeight="1" x14ac:dyDescent="0.15"/>
    <row r="39" spans="1:8" ht="21" customHeight="1" x14ac:dyDescent="0.15"/>
    <row r="40" spans="1:8" ht="21" customHeight="1" x14ac:dyDescent="0.15"/>
    <row r="41" spans="1:8" ht="21" customHeight="1" x14ac:dyDescent="0.15"/>
  </sheetData>
  <mergeCells count="14">
    <mergeCell ref="B19:H19"/>
    <mergeCell ref="F1:H1"/>
    <mergeCell ref="A2:H2"/>
    <mergeCell ref="B4:H4"/>
    <mergeCell ref="B16:H16"/>
    <mergeCell ref="B17:H17"/>
    <mergeCell ref="A29:A30"/>
    <mergeCell ref="B29:H29"/>
    <mergeCell ref="B20:H20"/>
    <mergeCell ref="B21:H21"/>
    <mergeCell ref="B22:H22"/>
    <mergeCell ref="B23:H23"/>
    <mergeCell ref="B24:H24"/>
    <mergeCell ref="B25:H25"/>
  </mergeCells>
  <phoneticPr fontId="1"/>
  <pageMargins left="1.1811023622047245" right="0.19685039370078741" top="0.47244094488188981" bottom="0.19685039370078741" header="0.31496062992125984" footer="0.23622047244094491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第１段階　</vt:lpstr>
      <vt:lpstr>第２段階　 </vt:lpstr>
      <vt:lpstr>第３段階①</vt:lpstr>
      <vt:lpstr>第３段階②</vt:lpstr>
      <vt:lpstr>第４段階　１割   </vt:lpstr>
      <vt:lpstr>第４段階　2割   </vt:lpstr>
      <vt:lpstr>第４段階　３割   </vt:lpstr>
      <vt:lpstr>料金早見表　４段階</vt:lpstr>
      <vt:lpstr>料金早見表　３段階② </vt:lpstr>
      <vt:lpstr>料金早見表　３段階①</vt:lpstr>
      <vt:lpstr>料金早見表　２段階</vt:lpstr>
      <vt:lpstr>料金早見表　１段階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nagisa032</dc:creator>
  <cp:lastModifiedBy>nagisa</cp:lastModifiedBy>
  <cp:lastPrinted>2021-08-05T23:03:40Z</cp:lastPrinted>
  <dcterms:created xsi:type="dcterms:W3CDTF">1997-01-08T22:48:59Z</dcterms:created>
  <dcterms:modified xsi:type="dcterms:W3CDTF">2024-01-09T00:06:15Z</dcterms:modified>
</cp:coreProperties>
</file>